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600" windowHeight="9980"/>
  </bookViews>
  <sheets>
    <sheet name="Kalkulation  Teil 2 A  Intern" sheetId="25" r:id="rId1"/>
  </sheets>
  <definedNames>
    <definedName name="_xlnm.Print_Area" localSheetId="0">'Kalkulation  Teil 2 A  Intern'!$A$1:$AL$101</definedName>
    <definedName name="_xlnm.Print_Titles" localSheetId="0">'Kalkulation  Teil 2 A  Intern'!$1:$1</definedName>
  </definedNames>
  <calcPr calcId="145621" iterate="1" fullPrecision="0"/>
</workbook>
</file>

<file path=xl/calcChain.xml><?xml version="1.0" encoding="utf-8"?>
<calcChain xmlns="http://schemas.openxmlformats.org/spreadsheetml/2006/main">
  <c r="AA93" i="25" l="1"/>
  <c r="AA92" i="25"/>
  <c r="AA84" i="25"/>
  <c r="AA85" i="25"/>
  <c r="AA86" i="25"/>
  <c r="AA87" i="25"/>
  <c r="AA88" i="25"/>
  <c r="AA89" i="25"/>
  <c r="AA83" i="25"/>
  <c r="AA78" i="25"/>
  <c r="AA79" i="25"/>
  <c r="AA80" i="25"/>
  <c r="AA77" i="25"/>
  <c r="AA73" i="25"/>
  <c r="AA74" i="25"/>
  <c r="AA72" i="25"/>
  <c r="AA61" i="25"/>
  <c r="AA62" i="25"/>
  <c r="AA63" i="25"/>
  <c r="AA64" i="25"/>
  <c r="AA65" i="25"/>
  <c r="AA66" i="25"/>
  <c r="AA67" i="25"/>
  <c r="AA68" i="25"/>
  <c r="AA69" i="25"/>
  <c r="AA60" i="25"/>
  <c r="AA52" i="25"/>
  <c r="AA53" i="25"/>
  <c r="AA54" i="25"/>
  <c r="AA55" i="25"/>
  <c r="AA56" i="25"/>
  <c r="AA57" i="25"/>
  <c r="AA51" i="25"/>
  <c r="S81" i="25" l="1"/>
  <c r="W81" i="25"/>
  <c r="AA101" i="25" l="1"/>
  <c r="W90" i="25"/>
  <c r="S90" i="25"/>
  <c r="AE81" i="25"/>
  <c r="AA81" i="25" l="1"/>
  <c r="AA90" i="25" s="1"/>
  <c r="W58" i="25"/>
  <c r="AE90" i="25"/>
  <c r="S58" i="25" l="1"/>
  <c r="AA58" i="25" l="1"/>
  <c r="AE58" i="25"/>
  <c r="S70" i="25" l="1"/>
  <c r="S75" i="25" s="1"/>
  <c r="S91" i="25" s="1"/>
  <c r="W70" i="25"/>
  <c r="W75" i="25" s="1"/>
  <c r="W91" i="25" s="1"/>
  <c r="S93" i="25" l="1"/>
  <c r="S94" i="25" s="1"/>
  <c r="S96" i="25" s="1"/>
  <c r="W93" i="25"/>
  <c r="W94" i="25" s="1"/>
  <c r="W96" i="25" s="1"/>
  <c r="AE93" i="25" l="1"/>
  <c r="AA96" i="25"/>
  <c r="AE70" i="25"/>
  <c r="AE75" i="25" s="1"/>
  <c r="AE91" i="25" s="1"/>
  <c r="AA70" i="25"/>
  <c r="AA75" i="25" s="1"/>
  <c r="AA91" i="25" s="1"/>
  <c r="AE94" i="25" l="1"/>
  <c r="S98" i="25" s="1"/>
  <c r="AA94" i="25"/>
</calcChain>
</file>

<file path=xl/sharedStrings.xml><?xml version="1.0" encoding="utf-8"?>
<sst xmlns="http://schemas.openxmlformats.org/spreadsheetml/2006/main" count="98" uniqueCount="78">
  <si>
    <t>1)</t>
  </si>
  <si>
    <t>2)</t>
  </si>
  <si>
    <t>Kalkulation</t>
  </si>
  <si>
    <t>3)</t>
  </si>
  <si>
    <t>Kalkulation Stundenverrechnungssatz</t>
  </si>
  <si>
    <t>Urlaub</t>
  </si>
  <si>
    <t>Gewichtung</t>
  </si>
  <si>
    <t>A)</t>
  </si>
  <si>
    <t>Sozialversicherung</t>
  </si>
  <si>
    <t>Rentenversicherung</t>
  </si>
  <si>
    <t>Krankenversicherung</t>
  </si>
  <si>
    <t>Arbeitslosenversicherung</t>
  </si>
  <si>
    <t>Pflegeversicherung</t>
  </si>
  <si>
    <t>Insolvenzgeldumlage</t>
  </si>
  <si>
    <t>SV</t>
  </si>
  <si>
    <t>GV</t>
  </si>
  <si>
    <t>Summe Position A</t>
  </si>
  <si>
    <t>B)</t>
  </si>
  <si>
    <t>Lohnfolgekosten</t>
  </si>
  <si>
    <t>zusätzl. Urlaubsgeld</t>
  </si>
  <si>
    <t>Gesetzliche Feiertage</t>
  </si>
  <si>
    <t>Tarifliche Ausfallzeiten</t>
  </si>
  <si>
    <t>Vorarbeiter</t>
  </si>
  <si>
    <t>€ / h</t>
  </si>
  <si>
    <t>C)</t>
  </si>
  <si>
    <t>E)</t>
  </si>
  <si>
    <t>4)</t>
  </si>
  <si>
    <t>5)</t>
  </si>
  <si>
    <t>6)</t>
  </si>
  <si>
    <t>7)</t>
  </si>
  <si>
    <t>Betriebshaftpflichtvers.</t>
  </si>
  <si>
    <t>Umlage U2 Krankenvers.</t>
  </si>
  <si>
    <t>1.1)</t>
  </si>
  <si>
    <t>2.1)</t>
  </si>
  <si>
    <t>1.2)</t>
  </si>
  <si>
    <t>1.3)</t>
  </si>
  <si>
    <t>SV auf Urlaub</t>
  </si>
  <si>
    <t>SV auf zus. Urlaubsgeld</t>
  </si>
  <si>
    <t>SV auf gesetzl. Feiertage</t>
  </si>
  <si>
    <t>gesetzliche Lohnfortzahl.</t>
  </si>
  <si>
    <t>3.1)</t>
  </si>
  <si>
    <t>SV auf gesetzl. Lohnfortz</t>
  </si>
  <si>
    <t>4.1)</t>
  </si>
  <si>
    <t>SV auf tarifl. Ausfallzeiten</t>
  </si>
  <si>
    <t>Summe Position A + B</t>
  </si>
  <si>
    <t>Kosten Objektleitung</t>
  </si>
  <si>
    <t>D)</t>
  </si>
  <si>
    <t>Gewerbesteuer</t>
  </si>
  <si>
    <t>F)</t>
  </si>
  <si>
    <t>Lohnkostenanteil</t>
  </si>
  <si>
    <t>Verwaltungskosten</t>
  </si>
  <si>
    <t>Stundensatz</t>
  </si>
  <si>
    <t>Kosten techn. Betriebsleitung</t>
  </si>
  <si>
    <t>Maschinen, Geräte, AFA</t>
  </si>
  <si>
    <t>Fuhrparkkosten</t>
  </si>
  <si>
    <t>Betriebsratskosten</t>
  </si>
  <si>
    <t>G)</t>
  </si>
  <si>
    <t>SV / GV</t>
  </si>
  <si>
    <t>gesetzl. Unfallvers.</t>
  </si>
  <si>
    <t>sonstige auftragsbez. Kosten</t>
  </si>
  <si>
    <t>Reinigungsmittel,  Kleinmaterial</t>
  </si>
  <si>
    <t>Sondereinzelkosten,  Mopwäsche</t>
  </si>
  <si>
    <t>unternehmensbez. Kosten</t>
  </si>
  <si>
    <t>kaufm. Angestellte</t>
  </si>
  <si>
    <t>Schwerbeh. Abgabe</t>
  </si>
  <si>
    <t>sonstige Kosten (Zertifizierung, Beiträge, etc.)</t>
  </si>
  <si>
    <t>Vorfinanz. SV-Beiträge</t>
  </si>
  <si>
    <t>Summe Position D + E</t>
  </si>
  <si>
    <t>Wagnis und Gewinn auf Selbstkosten</t>
  </si>
  <si>
    <t>Tariflohn Stand 01.01.2017</t>
  </si>
  <si>
    <t xml:space="preserve">Vergabeseminar </t>
  </si>
  <si>
    <t>Landesinnung Hessen des Gebäudereiniger - Handwerks</t>
  </si>
  <si>
    <t>GMK - Tabelle</t>
  </si>
  <si>
    <t>zus. auftragsbez. Kosten</t>
  </si>
  <si>
    <t>Summe auftragsbez. Kosten                   Position D</t>
  </si>
  <si>
    <t xml:space="preserve">Stundenverrechnungssatz </t>
  </si>
  <si>
    <t xml:space="preserve">Summe Lohn und lohngebunden Kosten  Position Tariflohn + (A - C) </t>
  </si>
  <si>
    <t>Selbstkosten                                    Position Tariflohn + (A -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</si>
</sst>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%&quot;"/>
    <numFmt numFmtId="166" formatCode="#,##0.000\ &quot;%&quot;"/>
    <numFmt numFmtId="167" formatCode="#,##0.00\ &quot;€/h&quot;"/>
    <numFmt numFmtId="168" formatCode="#,##0.000\ &quot;€/h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0" borderId="0" xfId="0" applyFont="1"/>
    <xf numFmtId="0" fontId="6" fillId="0" borderId="0" xfId="0" applyFont="1" applyFill="1"/>
    <xf numFmtId="0" fontId="4" fillId="0" borderId="0" xfId="0" applyFont="1" applyFill="1"/>
    <xf numFmtId="0" fontId="6" fillId="0" borderId="0" xfId="0" applyFont="1" applyBorder="1"/>
    <xf numFmtId="49" fontId="8" fillId="0" borderId="0" xfId="0" applyNumberFormat="1" applyFont="1" applyBorder="1" applyAlignment="1"/>
    <xf numFmtId="49" fontId="0" fillId="0" borderId="0" xfId="0" applyNumberFormat="1" applyBorder="1" applyAlignment="1"/>
    <xf numFmtId="165" fontId="8" fillId="0" borderId="0" xfId="0" applyNumberFormat="1" applyFont="1" applyBorder="1" applyAlignment="1"/>
    <xf numFmtId="164" fontId="0" fillId="0" borderId="0" xfId="0" applyNumberFormat="1" applyFill="1" applyBorder="1" applyAlignment="1"/>
    <xf numFmtId="164" fontId="8" fillId="0" borderId="0" xfId="0" applyNumberFormat="1" applyFont="1" applyFill="1" applyBorder="1" applyAlignment="1"/>
    <xf numFmtId="49" fontId="0" fillId="0" borderId="0" xfId="0" applyNumberFormat="1" applyFont="1" applyAlignment="1"/>
    <xf numFmtId="0" fontId="8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0" fillId="0" borderId="0" xfId="0" applyAlignment="1"/>
    <xf numFmtId="0" fontId="4" fillId="0" borderId="0" xfId="0" applyFont="1" applyFill="1" applyAlignment="1"/>
    <xf numFmtId="0" fontId="5" fillId="0" borderId="0" xfId="0" applyFont="1" applyAlignment="1"/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/>
    <xf numFmtId="49" fontId="0" fillId="0" borderId="0" xfId="0" applyNumberFormat="1" applyAlignment="1"/>
    <xf numFmtId="49" fontId="7" fillId="0" borderId="0" xfId="0" applyNumberFormat="1" applyFont="1" applyFill="1" applyAlignment="1">
      <alignment horizontal="center"/>
    </xf>
    <xf numFmtId="49" fontId="2" fillId="0" borderId="9" xfId="0" applyNumberFormat="1" applyFont="1" applyBorder="1" applyAlignment="1">
      <alignment horizontal="right" vertical="center"/>
    </xf>
    <xf numFmtId="0" fontId="6" fillId="0" borderId="9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/>
    <xf numFmtId="0" fontId="6" fillId="0" borderId="11" xfId="0" applyFont="1" applyBorder="1" applyAlignment="1"/>
    <xf numFmtId="49" fontId="9" fillId="0" borderId="1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2" xfId="0" applyBorder="1" applyAlignment="1"/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/>
    <xf numFmtId="49" fontId="0" fillId="0" borderId="0" xfId="0" applyNumberFormat="1" applyBorder="1" applyAlignment="1"/>
    <xf numFmtId="0" fontId="8" fillId="0" borderId="2" xfId="0" applyFont="1" applyBorder="1" applyAlignment="1"/>
    <xf numFmtId="165" fontId="8" fillId="0" borderId="2" xfId="0" applyNumberFormat="1" applyFont="1" applyBorder="1" applyAlignment="1"/>
    <xf numFmtId="165" fontId="8" fillId="0" borderId="4" xfId="0" applyNumberFormat="1" applyFont="1" applyBorder="1" applyAlignment="1"/>
    <xf numFmtId="165" fontId="8" fillId="0" borderId="0" xfId="0" applyNumberFormat="1" applyFont="1" applyBorder="1" applyAlignment="1"/>
    <xf numFmtId="168" fontId="12" fillId="3" borderId="11" xfId="0" applyNumberFormat="1" applyFont="1" applyFill="1" applyBorder="1" applyAlignment="1">
      <alignment vertical="center"/>
    </xf>
    <xf numFmtId="0" fontId="0" fillId="0" borderId="11" xfId="0" applyBorder="1" applyAlignment="1"/>
    <xf numFmtId="49" fontId="9" fillId="4" borderId="11" xfId="0" applyNumberFormat="1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165" fontId="12" fillId="4" borderId="11" xfId="0" applyNumberFormat="1" applyFont="1" applyFill="1" applyBorder="1" applyAlignment="1">
      <alignment vertical="center"/>
    </xf>
    <xf numFmtId="168" fontId="12" fillId="4" borderId="11" xfId="0" applyNumberFormat="1" applyFont="1" applyFill="1" applyBorder="1" applyAlignment="1">
      <alignment vertical="center"/>
    </xf>
    <xf numFmtId="49" fontId="9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5" fontId="0" fillId="3" borderId="11" xfId="0" applyNumberFormat="1" applyFill="1" applyBorder="1" applyAlignment="1">
      <alignment vertical="center"/>
    </xf>
    <xf numFmtId="0" fontId="0" fillId="0" borderId="11" xfId="0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165" fontId="12" fillId="0" borderId="11" xfId="0" applyNumberFormat="1" applyFont="1" applyBorder="1" applyAlignment="1">
      <alignment vertical="center"/>
    </xf>
    <xf numFmtId="49" fontId="8" fillId="0" borderId="11" xfId="0" applyNumberFormat="1" applyFont="1" applyBorder="1" applyAlignment="1"/>
    <xf numFmtId="49" fontId="0" fillId="0" borderId="11" xfId="0" applyNumberFormat="1" applyBorder="1" applyAlignment="1"/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9" fillId="4" borderId="11" xfId="0" applyFont="1" applyFill="1" applyBorder="1" applyAlignment="1">
      <alignment horizontal="left"/>
    </xf>
    <xf numFmtId="165" fontId="12" fillId="4" borderId="11" xfId="0" applyNumberFormat="1" applyFont="1" applyFill="1" applyBorder="1" applyAlignment="1"/>
    <xf numFmtId="168" fontId="12" fillId="4" borderId="11" xfId="0" applyNumberFormat="1" applyFont="1" applyFill="1" applyBorder="1" applyAlignment="1"/>
    <xf numFmtId="0" fontId="8" fillId="0" borderId="11" xfId="0" applyFont="1" applyBorder="1" applyAlignment="1"/>
    <xf numFmtId="165" fontId="1" fillId="0" borderId="11" xfId="0" applyNumberFormat="1" applyFont="1" applyBorder="1" applyAlignment="1"/>
    <xf numFmtId="49" fontId="8" fillId="0" borderId="11" xfId="0" applyNumberFormat="1" applyFont="1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165" fontId="8" fillId="0" borderId="6" xfId="0" applyNumberFormat="1" applyFont="1" applyBorder="1" applyAlignment="1">
      <alignment vertical="center"/>
    </xf>
    <xf numFmtId="165" fontId="8" fillId="0" borderId="7" xfId="0" applyNumberFormat="1" applyFont="1" applyBorder="1" applyAlignment="1">
      <alignment vertical="center"/>
    </xf>
    <xf numFmtId="0" fontId="0" fillId="0" borderId="7" xfId="0" applyBorder="1" applyAlignment="1"/>
    <xf numFmtId="164" fontId="8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49" fontId="8" fillId="4" borderId="11" xfId="0" applyNumberFormat="1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9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wrapText="1"/>
    </xf>
    <xf numFmtId="0" fontId="9" fillId="0" borderId="11" xfId="0" applyFont="1" applyBorder="1" applyAlignment="1">
      <alignment horizontal="left" vertical="center"/>
    </xf>
    <xf numFmtId="49" fontId="0" fillId="4" borderId="11" xfId="0" applyNumberFormat="1" applyFill="1" applyBorder="1" applyAlignment="1">
      <alignment vertical="center"/>
    </xf>
    <xf numFmtId="0" fontId="9" fillId="4" borderId="11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0" fontId="1" fillId="0" borderId="11" xfId="0" applyFont="1" applyBorder="1" applyAlignment="1"/>
    <xf numFmtId="166" fontId="1" fillId="0" borderId="11" xfId="0" applyNumberFormat="1" applyFont="1" applyBorder="1" applyAlignment="1">
      <alignment vertical="center"/>
    </xf>
    <xf numFmtId="165" fontId="1" fillId="0" borderId="13" xfId="0" applyNumberFormat="1" applyFont="1" applyBorder="1" applyAlignment="1">
      <alignment vertical="center"/>
    </xf>
    <xf numFmtId="0" fontId="0" fillId="0" borderId="13" xfId="0" applyBorder="1" applyAlignment="1"/>
    <xf numFmtId="0" fontId="9" fillId="0" borderId="11" xfId="0" applyFont="1" applyBorder="1" applyAlignment="1">
      <alignment vertical="center"/>
    </xf>
    <xf numFmtId="167" fontId="9" fillId="0" borderId="1" xfId="0" applyNumberFormat="1" applyFont="1" applyFill="1" applyBorder="1" applyAlignment="1">
      <alignment vertical="center"/>
    </xf>
    <xf numFmtId="167" fontId="9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167" fontId="9" fillId="0" borderId="7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164" fontId="9" fillId="0" borderId="11" xfId="0" applyNumberFormat="1" applyFont="1" applyBorder="1" applyAlignment="1"/>
    <xf numFmtId="164" fontId="0" fillId="0" borderId="11" xfId="0" applyNumberFormat="1" applyBorder="1" applyAlignment="1"/>
    <xf numFmtId="167" fontId="9" fillId="3" borderId="11" xfId="0" applyNumberFormat="1" applyFont="1" applyFill="1" applyBorder="1" applyAlignment="1"/>
    <xf numFmtId="165" fontId="9" fillId="0" borderId="11" xfId="0" applyNumberFormat="1" applyFont="1" applyBorder="1" applyAlignment="1"/>
    <xf numFmtId="165" fontId="0" fillId="0" borderId="11" xfId="0" applyNumberFormat="1" applyBorder="1" applyAlignment="1"/>
    <xf numFmtId="167" fontId="9" fillId="0" borderId="3" xfId="0" applyNumberFormat="1" applyFont="1" applyFill="1" applyBorder="1" applyAlignme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0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/>
    <xf numFmtId="0" fontId="3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tabSelected="1" zoomScaleNormal="100" workbookViewId="0">
      <selection activeCell="C10" sqref="C10:AJ11"/>
    </sheetView>
  </sheetViews>
  <sheetFormatPr baseColWidth="10" defaultColWidth="11.453125" defaultRowHeight="15.5" x14ac:dyDescent="0.35"/>
  <cols>
    <col min="1" max="40" width="2.7265625" style="1" customWidth="1"/>
    <col min="41" max="41" width="11.453125" style="1"/>
    <col min="42" max="49" width="3.6328125" style="1" customWidth="1"/>
    <col min="50" max="53" width="4.6328125" style="1" customWidth="1"/>
    <col min="54" max="16384" width="11.453125" style="1"/>
  </cols>
  <sheetData>
    <row r="1" spans="1:38" ht="18" customHeight="1" x14ac:dyDescent="0.3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/>
      <c r="AB1" s="123"/>
      <c r="AC1" s="123"/>
      <c r="AD1" s="123"/>
      <c r="AE1" s="123"/>
      <c r="AF1" s="123"/>
      <c r="AG1" s="14"/>
    </row>
    <row r="2" spans="1:38" ht="18" customHeight="1" x14ac:dyDescent="0.35"/>
    <row r="3" spans="1:38" ht="18" customHeight="1" x14ac:dyDescent="0.35">
      <c r="B3" s="15"/>
      <c r="C3" s="124" t="s">
        <v>70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5"/>
      <c r="AL3" s="15"/>
    </row>
    <row r="4" spans="1:38" ht="18" customHeight="1" x14ac:dyDescent="0.35">
      <c r="B4" s="1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5"/>
      <c r="AL4" s="15"/>
    </row>
    <row r="5" spans="1:38" ht="18" customHeight="1" x14ac:dyDescent="0.35">
      <c r="B5" s="15"/>
      <c r="C5" s="126" t="s">
        <v>71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5"/>
      <c r="AL5" s="15"/>
    </row>
    <row r="6" spans="1:38" ht="18" customHeight="1" x14ac:dyDescent="0.35">
      <c r="A6" s="15"/>
      <c r="B6" s="15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5"/>
      <c r="AL6" s="15"/>
    </row>
    <row r="7" spans="1:38" ht="18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8" ht="18" customHeight="1" x14ac:dyDescent="0.35"/>
    <row r="9" spans="1:38" ht="18" customHeight="1" x14ac:dyDescent="0.35"/>
    <row r="10" spans="1:38" ht="18" customHeight="1" x14ac:dyDescent="0.35">
      <c r="A10" s="2"/>
      <c r="B10" s="2"/>
      <c r="C10" s="128" t="s">
        <v>2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30"/>
      <c r="AG10" s="130"/>
      <c r="AH10" s="130"/>
      <c r="AI10" s="130"/>
      <c r="AJ10" s="130"/>
    </row>
    <row r="11" spans="1:38" ht="18" customHeight="1" x14ac:dyDescent="0.35"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30"/>
      <c r="AG11" s="130"/>
      <c r="AH11" s="130"/>
      <c r="AI11" s="130"/>
      <c r="AJ11" s="130"/>
    </row>
    <row r="12" spans="1:38" ht="18" customHeight="1" x14ac:dyDescent="0.35">
      <c r="C12" s="128" t="s">
        <v>72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0"/>
      <c r="AI12" s="130"/>
      <c r="AJ12" s="130"/>
    </row>
    <row r="13" spans="1:38" ht="18" customHeight="1" x14ac:dyDescent="0.3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30"/>
      <c r="AG13" s="130"/>
      <c r="AH13" s="130"/>
      <c r="AI13" s="130"/>
      <c r="AJ13" s="130"/>
    </row>
    <row r="14" spans="1:38" ht="18" customHeight="1" x14ac:dyDescent="0.4"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8" ht="18" customHeight="1" x14ac:dyDescent="0.35"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5"/>
      <c r="AG15" s="15"/>
      <c r="AH15" s="15"/>
      <c r="AI15" s="15"/>
      <c r="AJ15" s="15"/>
    </row>
    <row r="16" spans="1:38" ht="18" customHeight="1" x14ac:dyDescent="0.35"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5"/>
      <c r="AG16" s="15"/>
      <c r="AH16" s="15"/>
      <c r="AI16" s="15"/>
      <c r="AJ16" s="15"/>
    </row>
    <row r="17" spans="1:36" ht="18" customHeight="1" x14ac:dyDescent="0.3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5"/>
      <c r="AG17" s="15"/>
      <c r="AH17" s="15"/>
      <c r="AI17" s="15"/>
      <c r="AJ17" s="15"/>
    </row>
    <row r="18" spans="1:36" ht="18" customHeight="1" x14ac:dyDescent="0.35"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5"/>
      <c r="AG18" s="15"/>
      <c r="AH18" s="15"/>
      <c r="AI18" s="15"/>
      <c r="AJ18" s="15"/>
    </row>
    <row r="19" spans="1:36" ht="18" customHeight="1" x14ac:dyDescent="0.35"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5"/>
      <c r="AG19" s="15"/>
      <c r="AH19" s="15"/>
      <c r="AI19" s="15"/>
      <c r="AJ19" s="15"/>
    </row>
    <row r="20" spans="1:36" ht="18" customHeight="1" x14ac:dyDescent="0.35"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5"/>
      <c r="AG20" s="15"/>
      <c r="AH20" s="15"/>
      <c r="AI20" s="15"/>
      <c r="AJ20" s="15"/>
    </row>
    <row r="21" spans="1:36" ht="18" customHeight="1" x14ac:dyDescent="0.35"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5"/>
      <c r="AG21" s="15"/>
      <c r="AH21" s="15"/>
      <c r="AI21" s="15"/>
      <c r="AJ21" s="15"/>
    </row>
    <row r="22" spans="1:36" ht="18" customHeight="1" x14ac:dyDescent="0.35"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5"/>
      <c r="AG22" s="15"/>
      <c r="AH22" s="15"/>
      <c r="AI22" s="15"/>
      <c r="AJ22" s="15"/>
    </row>
    <row r="23" spans="1:36" ht="18" customHeight="1" x14ac:dyDescent="0.35">
      <c r="A23" s="13"/>
      <c r="B23" s="13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5"/>
      <c r="AG23" s="15"/>
      <c r="AH23" s="15"/>
      <c r="AI23" s="15"/>
      <c r="AJ23" s="15"/>
    </row>
    <row r="24" spans="1:36" ht="18" customHeight="1" x14ac:dyDescent="0.35">
      <c r="A24" s="13"/>
      <c r="B24" s="1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5"/>
      <c r="AG24" s="15"/>
      <c r="AH24" s="15"/>
      <c r="AI24" s="15"/>
      <c r="AJ24" s="15"/>
    </row>
    <row r="25" spans="1:36" ht="18" customHeight="1" x14ac:dyDescent="0.35">
      <c r="A25" s="13"/>
      <c r="B25" s="13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5"/>
      <c r="AG25" s="15"/>
      <c r="AH25" s="15"/>
      <c r="AI25" s="15"/>
      <c r="AJ25" s="15"/>
    </row>
    <row r="26" spans="1:36" ht="18" customHeight="1" x14ac:dyDescent="0.35">
      <c r="A26" s="13"/>
      <c r="B26" s="1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5"/>
      <c r="AG26" s="15"/>
      <c r="AH26" s="15"/>
      <c r="AI26" s="15"/>
      <c r="AJ26" s="15"/>
    </row>
    <row r="27" spans="1:36" ht="18" customHeight="1" x14ac:dyDescent="0.35">
      <c r="A27" s="13"/>
      <c r="B27" s="13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5"/>
      <c r="AG27" s="15"/>
      <c r="AH27" s="15"/>
      <c r="AI27" s="15"/>
      <c r="AJ27" s="15"/>
    </row>
    <row r="28" spans="1:36" ht="18" customHeight="1" x14ac:dyDescent="0.35">
      <c r="A28" s="13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3"/>
      <c r="AG28" s="13"/>
      <c r="AH28" s="14"/>
      <c r="AI28" s="14"/>
      <c r="AJ28" s="14"/>
    </row>
    <row r="29" spans="1:36" ht="18" customHeight="1" x14ac:dyDescent="0.35">
      <c r="A29" s="13"/>
      <c r="B29" s="13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3"/>
      <c r="AG29" s="13"/>
    </row>
    <row r="30" spans="1:36" ht="18" customHeight="1" x14ac:dyDescent="0.35">
      <c r="A30" s="13"/>
      <c r="B30" s="13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3"/>
      <c r="AG30" s="13"/>
    </row>
    <row r="31" spans="1:36" ht="18" customHeight="1" x14ac:dyDescent="0.35">
      <c r="A31" s="13"/>
      <c r="B31" s="13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3"/>
      <c r="AG31" s="13"/>
    </row>
    <row r="32" spans="1:36" ht="18" customHeight="1" x14ac:dyDescent="0.35">
      <c r="A32" s="13"/>
      <c r="B32" s="13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3"/>
      <c r="AG32" s="13"/>
    </row>
    <row r="33" spans="1:36" ht="18" customHeight="1" x14ac:dyDescent="0.35">
      <c r="A33" s="13"/>
      <c r="B33" s="13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3"/>
      <c r="AG33" s="13"/>
    </row>
    <row r="34" spans="1:36" ht="18" customHeight="1" x14ac:dyDescent="0.35">
      <c r="A34" s="13"/>
      <c r="B34" s="13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3"/>
      <c r="AG34" s="13"/>
    </row>
    <row r="35" spans="1:36" ht="18" customHeight="1" x14ac:dyDescent="0.35">
      <c r="A35" s="13"/>
      <c r="B35" s="13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3"/>
      <c r="AG35" s="13"/>
    </row>
    <row r="36" spans="1:36" ht="18" customHeight="1" x14ac:dyDescent="0.35">
      <c r="A36" s="13"/>
      <c r="B36" s="13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3"/>
      <c r="AG36" s="13"/>
    </row>
    <row r="37" spans="1:36" ht="18" customHeight="1" x14ac:dyDescent="0.35">
      <c r="A37" s="13"/>
      <c r="B37" s="13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3"/>
      <c r="AG37" s="13"/>
    </row>
    <row r="38" spans="1:36" ht="18" customHeight="1" x14ac:dyDescent="0.35">
      <c r="A38" s="13"/>
      <c r="B38" s="13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3"/>
      <c r="AG38" s="13"/>
    </row>
    <row r="39" spans="1:36" ht="18" customHeight="1" x14ac:dyDescent="0.35">
      <c r="A39" s="13"/>
      <c r="B39" s="13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3"/>
      <c r="AG39" s="13"/>
    </row>
    <row r="40" spans="1:36" ht="18" customHeight="1" x14ac:dyDescent="0.35">
      <c r="A40" s="13"/>
      <c r="B40" s="13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3"/>
      <c r="AG40" s="13"/>
    </row>
    <row r="41" spans="1:36" ht="18" customHeight="1" x14ac:dyDescent="0.35">
      <c r="A41" s="13"/>
      <c r="B41" s="13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3"/>
      <c r="AG41" s="13"/>
    </row>
    <row r="42" spans="1:36" ht="16" customHeight="1" x14ac:dyDescent="0.35">
      <c r="A42" s="13"/>
      <c r="B42" s="13"/>
      <c r="C42" s="1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3"/>
      <c r="AG42" s="13"/>
    </row>
    <row r="43" spans="1:36" ht="16" customHeight="1" x14ac:dyDescent="0.35">
      <c r="A43" s="13"/>
      <c r="B43" s="13"/>
      <c r="C43" s="1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3"/>
      <c r="AG43" s="13"/>
    </row>
    <row r="44" spans="1:36" ht="16" customHeight="1" x14ac:dyDescent="0.4">
      <c r="A44" s="13"/>
      <c r="B44" s="13"/>
      <c r="C44" s="23"/>
      <c r="D44" s="22"/>
      <c r="E44" s="22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3"/>
      <c r="AG44" s="13"/>
    </row>
    <row r="45" spans="1:36" ht="18" customHeight="1" x14ac:dyDescent="0.4">
      <c r="A45" s="13"/>
      <c r="B45" s="13"/>
      <c r="C45" s="21" t="s">
        <v>4</v>
      </c>
      <c r="D45" s="10"/>
      <c r="E45" s="22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3"/>
      <c r="AG45" s="13"/>
      <c r="AH45" s="14"/>
      <c r="AI45" s="14"/>
      <c r="AJ45" s="14"/>
    </row>
    <row r="46" spans="1:36" ht="10" customHeight="1" x14ac:dyDescent="0.35"/>
    <row r="47" spans="1:36" ht="15" customHeight="1" x14ac:dyDescent="0.35">
      <c r="E47" s="131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2" t="s">
        <v>14</v>
      </c>
      <c r="T47" s="132"/>
      <c r="U47" s="132"/>
      <c r="V47" s="132"/>
      <c r="W47" s="132" t="s">
        <v>15</v>
      </c>
      <c r="X47" s="50"/>
      <c r="Y47" s="50"/>
      <c r="Z47" s="50"/>
      <c r="AA47" s="132" t="s">
        <v>57</v>
      </c>
      <c r="AB47" s="132"/>
      <c r="AC47" s="132"/>
      <c r="AD47" s="132"/>
      <c r="AE47" s="133" t="s">
        <v>23</v>
      </c>
      <c r="AF47" s="50"/>
      <c r="AG47" s="50"/>
      <c r="AH47" s="50"/>
    </row>
    <row r="48" spans="1:36" ht="15" customHeight="1" x14ac:dyDescent="0.35">
      <c r="E48" s="111" t="s">
        <v>69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3"/>
      <c r="S48" s="116">
        <v>10</v>
      </c>
      <c r="T48" s="116"/>
      <c r="U48" s="116"/>
      <c r="V48" s="116"/>
      <c r="W48" s="116">
        <v>10</v>
      </c>
      <c r="X48" s="50"/>
      <c r="Y48" s="50"/>
      <c r="Z48" s="50"/>
      <c r="AA48" s="116">
        <v>10</v>
      </c>
      <c r="AB48" s="117"/>
      <c r="AC48" s="117"/>
      <c r="AD48" s="117"/>
      <c r="AE48" s="118">
        <v>10</v>
      </c>
      <c r="AF48" s="50"/>
      <c r="AG48" s="50"/>
      <c r="AH48" s="50"/>
    </row>
    <row r="49" spans="5:38" ht="15" customHeight="1" x14ac:dyDescent="0.35">
      <c r="E49" s="11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15"/>
      <c r="S49" s="119">
        <v>100</v>
      </c>
      <c r="T49" s="119"/>
      <c r="U49" s="119"/>
      <c r="V49" s="119"/>
      <c r="W49" s="119">
        <v>100</v>
      </c>
      <c r="X49" s="50"/>
      <c r="Y49" s="50"/>
      <c r="Z49" s="50"/>
      <c r="AA49" s="119">
        <v>100</v>
      </c>
      <c r="AB49" s="120"/>
      <c r="AC49" s="120"/>
      <c r="AD49" s="120"/>
      <c r="AE49" s="121"/>
      <c r="AF49" s="112"/>
      <c r="AG49" s="112"/>
      <c r="AH49" s="112"/>
    </row>
    <row r="50" spans="5:38" ht="16" customHeight="1" x14ac:dyDescent="0.35">
      <c r="E50" s="106" t="s">
        <v>7</v>
      </c>
      <c r="F50" s="106"/>
      <c r="G50" s="92" t="s">
        <v>8</v>
      </c>
      <c r="H50" s="92"/>
      <c r="I50" s="92"/>
      <c r="J50" s="92"/>
      <c r="K50" s="92"/>
      <c r="L50" s="92"/>
      <c r="M50" s="92"/>
      <c r="N50" s="92"/>
      <c r="O50" s="50"/>
      <c r="P50" s="50"/>
      <c r="Q50" s="50"/>
      <c r="R50" s="50"/>
      <c r="S50" s="107"/>
      <c r="T50" s="108"/>
      <c r="U50" s="108"/>
      <c r="V50" s="108"/>
      <c r="W50" s="108"/>
      <c r="X50" s="109"/>
      <c r="Y50" s="109"/>
      <c r="Z50" s="109"/>
      <c r="AA50" s="108"/>
      <c r="AB50" s="108"/>
      <c r="AC50" s="108"/>
      <c r="AD50" s="108"/>
      <c r="AE50" s="110"/>
      <c r="AF50" s="84"/>
      <c r="AG50" s="84"/>
      <c r="AH50" s="84"/>
    </row>
    <row r="51" spans="5:38" ht="15" customHeight="1" x14ac:dyDescent="0.35">
      <c r="E51" s="67" t="s">
        <v>0</v>
      </c>
      <c r="F51" s="68"/>
      <c r="G51" s="102" t="s">
        <v>9</v>
      </c>
      <c r="H51" s="102"/>
      <c r="I51" s="102"/>
      <c r="J51" s="102"/>
      <c r="K51" s="102"/>
      <c r="L51" s="102"/>
      <c r="M51" s="102"/>
      <c r="N51" s="102"/>
      <c r="O51" s="50"/>
      <c r="P51" s="50"/>
      <c r="Q51" s="50"/>
      <c r="R51" s="50"/>
      <c r="S51" s="62">
        <v>9.35</v>
      </c>
      <c r="T51" s="62"/>
      <c r="U51" s="62"/>
      <c r="V51" s="62"/>
      <c r="W51" s="62">
        <v>15</v>
      </c>
      <c r="X51" s="50"/>
      <c r="Y51" s="50"/>
      <c r="Z51" s="50"/>
      <c r="AA51" s="62">
        <f t="shared" ref="AA51" si="0">((S51*$S$101)+(W51*$W$101))/100</f>
        <v>11.05</v>
      </c>
      <c r="AB51" s="62"/>
      <c r="AC51" s="62"/>
      <c r="AD51" s="62"/>
      <c r="AE51" s="49">
        <v>1.105</v>
      </c>
      <c r="AF51" s="50"/>
      <c r="AG51" s="50"/>
      <c r="AH51" s="50"/>
      <c r="AK51" s="14"/>
      <c r="AL51" s="14"/>
    </row>
    <row r="52" spans="5:38" ht="15" customHeight="1" x14ac:dyDescent="0.35">
      <c r="E52" s="67" t="s">
        <v>1</v>
      </c>
      <c r="F52" s="68"/>
      <c r="G52" s="102" t="s">
        <v>10</v>
      </c>
      <c r="H52" s="102"/>
      <c r="I52" s="102"/>
      <c r="J52" s="102"/>
      <c r="K52" s="102"/>
      <c r="L52" s="102"/>
      <c r="M52" s="102"/>
      <c r="N52" s="102"/>
      <c r="O52" s="50"/>
      <c r="P52" s="50"/>
      <c r="Q52" s="50"/>
      <c r="R52" s="50"/>
      <c r="S52" s="62">
        <v>7.3</v>
      </c>
      <c r="T52" s="62"/>
      <c r="U52" s="62"/>
      <c r="V52" s="62"/>
      <c r="W52" s="62">
        <v>13</v>
      </c>
      <c r="X52" s="50"/>
      <c r="Y52" s="50"/>
      <c r="Z52" s="50"/>
      <c r="AA52" s="62">
        <f t="shared" ref="AA52:AA57" si="1">((S52*$S$101)+(W52*$W$101))/100</f>
        <v>9.01</v>
      </c>
      <c r="AB52" s="62"/>
      <c r="AC52" s="62"/>
      <c r="AD52" s="62"/>
      <c r="AE52" s="49">
        <v>0.90100000000000002</v>
      </c>
      <c r="AF52" s="50"/>
      <c r="AG52" s="50"/>
      <c r="AH52" s="50"/>
    </row>
    <row r="53" spans="5:38" ht="15" customHeight="1" x14ac:dyDescent="0.35">
      <c r="E53" s="67" t="s">
        <v>3</v>
      </c>
      <c r="F53" s="68"/>
      <c r="G53" s="102" t="s">
        <v>11</v>
      </c>
      <c r="H53" s="102"/>
      <c r="I53" s="102"/>
      <c r="J53" s="102"/>
      <c r="K53" s="102"/>
      <c r="L53" s="102"/>
      <c r="M53" s="102"/>
      <c r="N53" s="102"/>
      <c r="O53" s="50"/>
      <c r="P53" s="50"/>
      <c r="Q53" s="50"/>
      <c r="R53" s="50"/>
      <c r="S53" s="62">
        <v>1.5</v>
      </c>
      <c r="T53" s="62"/>
      <c r="U53" s="62"/>
      <c r="V53" s="62"/>
      <c r="W53" s="104"/>
      <c r="X53" s="105"/>
      <c r="Y53" s="105"/>
      <c r="Z53" s="105"/>
      <c r="AA53" s="62">
        <f t="shared" si="1"/>
        <v>1.05</v>
      </c>
      <c r="AB53" s="62"/>
      <c r="AC53" s="62"/>
      <c r="AD53" s="62"/>
      <c r="AE53" s="49">
        <v>0.105</v>
      </c>
      <c r="AF53" s="50"/>
      <c r="AG53" s="50"/>
      <c r="AH53" s="50"/>
    </row>
    <row r="54" spans="5:38" ht="15" customHeight="1" x14ac:dyDescent="0.35">
      <c r="E54" s="67" t="s">
        <v>26</v>
      </c>
      <c r="F54" s="68"/>
      <c r="G54" s="102" t="s">
        <v>12</v>
      </c>
      <c r="H54" s="102"/>
      <c r="I54" s="102"/>
      <c r="J54" s="102"/>
      <c r="K54" s="102"/>
      <c r="L54" s="102"/>
      <c r="M54" s="102"/>
      <c r="N54" s="102"/>
      <c r="O54" s="50"/>
      <c r="P54" s="50"/>
      <c r="Q54" s="50"/>
      <c r="R54" s="50"/>
      <c r="S54" s="103">
        <v>1.2749999999999999</v>
      </c>
      <c r="T54" s="103"/>
      <c r="U54" s="103"/>
      <c r="V54" s="103"/>
      <c r="W54" s="104"/>
      <c r="X54" s="105"/>
      <c r="Y54" s="105"/>
      <c r="Z54" s="105"/>
      <c r="AA54" s="62">
        <f t="shared" si="1"/>
        <v>0.89</v>
      </c>
      <c r="AB54" s="62"/>
      <c r="AC54" s="62"/>
      <c r="AD54" s="62"/>
      <c r="AE54" s="49">
        <v>8.8999999999999996E-2</v>
      </c>
      <c r="AF54" s="50"/>
      <c r="AG54" s="50"/>
      <c r="AH54" s="50"/>
    </row>
    <row r="55" spans="5:38" ht="15" customHeight="1" x14ac:dyDescent="0.35">
      <c r="E55" s="67" t="s">
        <v>27</v>
      </c>
      <c r="F55" s="68"/>
      <c r="G55" s="102" t="s">
        <v>31</v>
      </c>
      <c r="H55" s="102"/>
      <c r="I55" s="102"/>
      <c r="J55" s="102"/>
      <c r="K55" s="102"/>
      <c r="L55" s="102"/>
      <c r="M55" s="102"/>
      <c r="N55" s="102"/>
      <c r="O55" s="50"/>
      <c r="P55" s="50"/>
      <c r="Q55" s="50"/>
      <c r="R55" s="50"/>
      <c r="S55" s="62">
        <v>0.38</v>
      </c>
      <c r="T55" s="62"/>
      <c r="U55" s="62"/>
      <c r="V55" s="62"/>
      <c r="W55" s="62">
        <v>0.3</v>
      </c>
      <c r="X55" s="50"/>
      <c r="Y55" s="50"/>
      <c r="Z55" s="50"/>
      <c r="AA55" s="62">
        <f t="shared" si="1"/>
        <v>0.36</v>
      </c>
      <c r="AB55" s="62"/>
      <c r="AC55" s="62"/>
      <c r="AD55" s="62"/>
      <c r="AE55" s="49">
        <v>3.5999999999999997E-2</v>
      </c>
      <c r="AF55" s="50"/>
      <c r="AG55" s="50"/>
      <c r="AH55" s="50"/>
    </row>
    <row r="56" spans="5:38" ht="15" customHeight="1" x14ac:dyDescent="0.35">
      <c r="E56" s="67" t="s">
        <v>28</v>
      </c>
      <c r="F56" s="68"/>
      <c r="G56" s="102" t="s">
        <v>13</v>
      </c>
      <c r="H56" s="102"/>
      <c r="I56" s="102"/>
      <c r="J56" s="102"/>
      <c r="K56" s="102"/>
      <c r="L56" s="102"/>
      <c r="M56" s="102"/>
      <c r="N56" s="102"/>
      <c r="O56" s="50"/>
      <c r="P56" s="50"/>
      <c r="Q56" s="50"/>
      <c r="R56" s="50"/>
      <c r="S56" s="62">
        <v>0.09</v>
      </c>
      <c r="T56" s="62"/>
      <c r="U56" s="62"/>
      <c r="V56" s="62"/>
      <c r="W56" s="62">
        <v>0.09</v>
      </c>
      <c r="X56" s="50"/>
      <c r="Y56" s="50"/>
      <c r="Z56" s="50"/>
      <c r="AA56" s="62">
        <f t="shared" si="1"/>
        <v>0.09</v>
      </c>
      <c r="AB56" s="62"/>
      <c r="AC56" s="62"/>
      <c r="AD56" s="62"/>
      <c r="AE56" s="49">
        <v>8.9999999999999993E-3</v>
      </c>
      <c r="AF56" s="50"/>
      <c r="AG56" s="50"/>
      <c r="AH56" s="50"/>
    </row>
    <row r="57" spans="5:38" ht="15" customHeight="1" x14ac:dyDescent="0.35">
      <c r="E57" s="67" t="s">
        <v>29</v>
      </c>
      <c r="F57" s="68"/>
      <c r="G57" s="102" t="s">
        <v>58</v>
      </c>
      <c r="H57" s="102"/>
      <c r="I57" s="102"/>
      <c r="J57" s="102"/>
      <c r="K57" s="102"/>
      <c r="L57" s="102"/>
      <c r="M57" s="102"/>
      <c r="N57" s="102"/>
      <c r="O57" s="50"/>
      <c r="P57" s="50"/>
      <c r="Q57" s="50"/>
      <c r="R57" s="50"/>
      <c r="S57" s="62">
        <v>2.54</v>
      </c>
      <c r="T57" s="62"/>
      <c r="U57" s="62"/>
      <c r="V57" s="62"/>
      <c r="W57" s="62">
        <v>2.54</v>
      </c>
      <c r="X57" s="50"/>
      <c r="Y57" s="50"/>
      <c r="Z57" s="50"/>
      <c r="AA57" s="62">
        <f t="shared" si="1"/>
        <v>2.54</v>
      </c>
      <c r="AB57" s="62"/>
      <c r="AC57" s="62"/>
      <c r="AD57" s="62"/>
      <c r="AE57" s="49">
        <v>0.254</v>
      </c>
      <c r="AF57" s="50"/>
      <c r="AG57" s="50"/>
      <c r="AH57" s="50"/>
    </row>
    <row r="58" spans="5:38" ht="16" customHeight="1" x14ac:dyDescent="0.35">
      <c r="E58" s="87"/>
      <c r="F58" s="93"/>
      <c r="G58" s="101" t="s">
        <v>16</v>
      </c>
      <c r="H58" s="101"/>
      <c r="I58" s="101"/>
      <c r="J58" s="101"/>
      <c r="K58" s="101"/>
      <c r="L58" s="101"/>
      <c r="M58" s="101"/>
      <c r="N58" s="101"/>
      <c r="O58" s="50"/>
      <c r="P58" s="50"/>
      <c r="Q58" s="50"/>
      <c r="R58" s="50"/>
      <c r="S58" s="54">
        <f>SUM(S51:V57)</f>
        <v>22.44</v>
      </c>
      <c r="T58" s="54"/>
      <c r="U58" s="54"/>
      <c r="V58" s="54"/>
      <c r="W58" s="54">
        <f>SUM(W51:Z57)</f>
        <v>30.93</v>
      </c>
      <c r="X58" s="50"/>
      <c r="Y58" s="50"/>
      <c r="Z58" s="50"/>
      <c r="AA58" s="54">
        <f>SUM(AA51:AD57)</f>
        <v>24.99</v>
      </c>
      <c r="AB58" s="54"/>
      <c r="AC58" s="54"/>
      <c r="AD58" s="54"/>
      <c r="AE58" s="55">
        <f t="shared" ref="AE58" si="2">SUM(AE51:AH57)</f>
        <v>2.4990000000000001</v>
      </c>
      <c r="AF58" s="50"/>
      <c r="AG58" s="50"/>
      <c r="AH58" s="50"/>
    </row>
    <row r="59" spans="5:38" ht="16" customHeight="1" x14ac:dyDescent="0.35">
      <c r="E59" s="63" t="s">
        <v>17</v>
      </c>
      <c r="F59" s="64"/>
      <c r="G59" s="95" t="s">
        <v>18</v>
      </c>
      <c r="H59" s="95"/>
      <c r="I59" s="95"/>
      <c r="J59" s="95"/>
      <c r="K59" s="95"/>
      <c r="L59" s="95"/>
      <c r="M59" s="95"/>
      <c r="N59" s="95"/>
      <c r="O59" s="50"/>
      <c r="P59" s="50"/>
      <c r="Q59" s="50"/>
      <c r="R59" s="50"/>
      <c r="S59" s="96"/>
      <c r="T59" s="97"/>
      <c r="U59" s="97"/>
      <c r="V59" s="97"/>
      <c r="W59" s="97"/>
      <c r="X59" s="98"/>
      <c r="Y59" s="98"/>
      <c r="Z59" s="98"/>
      <c r="AA59" s="99"/>
      <c r="AB59" s="99"/>
      <c r="AC59" s="99"/>
      <c r="AD59" s="99"/>
      <c r="AE59" s="100"/>
      <c r="AF59" s="98"/>
      <c r="AG59" s="98"/>
      <c r="AH59" s="98"/>
    </row>
    <row r="60" spans="5:38" ht="15" customHeight="1" x14ac:dyDescent="0.35">
      <c r="E60" s="67" t="s">
        <v>0</v>
      </c>
      <c r="F60" s="68"/>
      <c r="G60" s="76" t="s">
        <v>5</v>
      </c>
      <c r="H60" s="76"/>
      <c r="I60" s="76"/>
      <c r="J60" s="76"/>
      <c r="K60" s="76"/>
      <c r="L60" s="76"/>
      <c r="M60" s="76"/>
      <c r="N60" s="76"/>
      <c r="O60" s="50"/>
      <c r="P60" s="50"/>
      <c r="Q60" s="50"/>
      <c r="R60" s="50"/>
      <c r="S60" s="77">
        <v>14.21</v>
      </c>
      <c r="T60" s="77"/>
      <c r="U60" s="77"/>
      <c r="V60" s="77"/>
      <c r="W60" s="77">
        <v>14.21</v>
      </c>
      <c r="X60" s="77"/>
      <c r="Y60" s="77"/>
      <c r="Z60" s="77"/>
      <c r="AA60" s="62">
        <f t="shared" ref="AA60" si="3">((S60*$S$101)+(W60*$W$101))/100</f>
        <v>14.21</v>
      </c>
      <c r="AB60" s="62"/>
      <c r="AC60" s="62"/>
      <c r="AD60" s="62"/>
      <c r="AE60" s="49">
        <v>1.421</v>
      </c>
      <c r="AF60" s="61"/>
      <c r="AG60" s="61"/>
      <c r="AH60" s="61"/>
    </row>
    <row r="61" spans="5:38" ht="15" customHeight="1" x14ac:dyDescent="0.35">
      <c r="E61" s="67" t="s">
        <v>32</v>
      </c>
      <c r="F61" s="68"/>
      <c r="G61" s="76" t="s">
        <v>36</v>
      </c>
      <c r="H61" s="76"/>
      <c r="I61" s="76"/>
      <c r="J61" s="76"/>
      <c r="K61" s="76"/>
      <c r="L61" s="76"/>
      <c r="M61" s="76"/>
      <c r="N61" s="76"/>
      <c r="O61" s="50"/>
      <c r="P61" s="50"/>
      <c r="Q61" s="50"/>
      <c r="R61" s="50"/>
      <c r="S61" s="77">
        <v>3.19</v>
      </c>
      <c r="T61" s="77"/>
      <c r="U61" s="77"/>
      <c r="V61" s="77"/>
      <c r="W61" s="77">
        <v>4.4000000000000004</v>
      </c>
      <c r="X61" s="77"/>
      <c r="Y61" s="77"/>
      <c r="Z61" s="77"/>
      <c r="AA61" s="62">
        <f t="shared" ref="AA61:AA69" si="4">((S61*$S$101)+(W61*$W$101))/100</f>
        <v>3.55</v>
      </c>
      <c r="AB61" s="62"/>
      <c r="AC61" s="62"/>
      <c r="AD61" s="62"/>
      <c r="AE61" s="49">
        <v>0.35499999999999998</v>
      </c>
      <c r="AF61" s="61"/>
      <c r="AG61" s="61"/>
      <c r="AH61" s="61"/>
    </row>
    <row r="62" spans="5:38" ht="15" customHeight="1" x14ac:dyDescent="0.35">
      <c r="E62" s="67" t="s">
        <v>34</v>
      </c>
      <c r="F62" s="68"/>
      <c r="G62" s="76" t="s">
        <v>19</v>
      </c>
      <c r="H62" s="76"/>
      <c r="I62" s="76"/>
      <c r="J62" s="76"/>
      <c r="K62" s="76"/>
      <c r="L62" s="76"/>
      <c r="M62" s="76"/>
      <c r="N62" s="76"/>
      <c r="O62" s="50"/>
      <c r="P62" s="50"/>
      <c r="Q62" s="50"/>
      <c r="R62" s="50"/>
      <c r="S62" s="77">
        <v>3.37</v>
      </c>
      <c r="T62" s="77"/>
      <c r="U62" s="77"/>
      <c r="V62" s="77"/>
      <c r="W62" s="77">
        <v>3.37</v>
      </c>
      <c r="X62" s="77"/>
      <c r="Y62" s="77"/>
      <c r="Z62" s="77"/>
      <c r="AA62" s="62">
        <f t="shared" si="4"/>
        <v>3.37</v>
      </c>
      <c r="AB62" s="62"/>
      <c r="AC62" s="62"/>
      <c r="AD62" s="62"/>
      <c r="AE62" s="49">
        <v>0.33700000000000002</v>
      </c>
      <c r="AF62" s="61"/>
      <c r="AG62" s="61"/>
      <c r="AH62" s="61"/>
    </row>
    <row r="63" spans="5:38" ht="15" customHeight="1" x14ac:dyDescent="0.35">
      <c r="E63" s="67" t="s">
        <v>35</v>
      </c>
      <c r="F63" s="68"/>
      <c r="G63" s="76" t="s">
        <v>37</v>
      </c>
      <c r="H63" s="76"/>
      <c r="I63" s="76"/>
      <c r="J63" s="76"/>
      <c r="K63" s="76"/>
      <c r="L63" s="76"/>
      <c r="M63" s="76"/>
      <c r="N63" s="76"/>
      <c r="O63" s="50"/>
      <c r="P63" s="50"/>
      <c r="Q63" s="50"/>
      <c r="R63" s="50"/>
      <c r="S63" s="77">
        <v>0.76</v>
      </c>
      <c r="T63" s="77"/>
      <c r="U63" s="77"/>
      <c r="V63" s="77"/>
      <c r="W63" s="77">
        <v>1.04</v>
      </c>
      <c r="X63" s="77"/>
      <c r="Y63" s="77"/>
      <c r="Z63" s="77"/>
      <c r="AA63" s="62">
        <f t="shared" si="4"/>
        <v>0.84</v>
      </c>
      <c r="AB63" s="62"/>
      <c r="AC63" s="62"/>
      <c r="AD63" s="62"/>
      <c r="AE63" s="49">
        <v>8.4000000000000005E-2</v>
      </c>
      <c r="AF63" s="61"/>
      <c r="AG63" s="61"/>
      <c r="AH63" s="61"/>
    </row>
    <row r="64" spans="5:38" ht="15" customHeight="1" x14ac:dyDescent="0.35">
      <c r="E64" s="67" t="s">
        <v>1</v>
      </c>
      <c r="F64" s="68"/>
      <c r="G64" s="76" t="s">
        <v>20</v>
      </c>
      <c r="H64" s="76"/>
      <c r="I64" s="76"/>
      <c r="J64" s="76"/>
      <c r="K64" s="76"/>
      <c r="L64" s="76"/>
      <c r="M64" s="76"/>
      <c r="N64" s="76"/>
      <c r="O64" s="50"/>
      <c r="P64" s="50"/>
      <c r="Q64" s="50"/>
      <c r="R64" s="50"/>
      <c r="S64" s="77">
        <v>4.2</v>
      </c>
      <c r="T64" s="77"/>
      <c r="U64" s="77"/>
      <c r="V64" s="77"/>
      <c r="W64" s="77">
        <v>4.2</v>
      </c>
      <c r="X64" s="77"/>
      <c r="Y64" s="77"/>
      <c r="Z64" s="77"/>
      <c r="AA64" s="62">
        <f t="shared" si="4"/>
        <v>4.2</v>
      </c>
      <c r="AB64" s="62"/>
      <c r="AC64" s="62"/>
      <c r="AD64" s="62"/>
      <c r="AE64" s="49">
        <v>0.42</v>
      </c>
      <c r="AF64" s="61"/>
      <c r="AG64" s="61"/>
      <c r="AH64" s="61"/>
    </row>
    <row r="65" spans="5:34" ht="15" customHeight="1" x14ac:dyDescent="0.35">
      <c r="E65" s="67" t="s">
        <v>33</v>
      </c>
      <c r="F65" s="68"/>
      <c r="G65" s="76" t="s">
        <v>38</v>
      </c>
      <c r="H65" s="76"/>
      <c r="I65" s="76"/>
      <c r="J65" s="76"/>
      <c r="K65" s="76"/>
      <c r="L65" s="76"/>
      <c r="M65" s="76"/>
      <c r="N65" s="76"/>
      <c r="O65" s="50"/>
      <c r="P65" s="50"/>
      <c r="Q65" s="50"/>
      <c r="R65" s="50"/>
      <c r="S65" s="77">
        <v>0.94</v>
      </c>
      <c r="T65" s="77"/>
      <c r="U65" s="77"/>
      <c r="V65" s="77"/>
      <c r="W65" s="77">
        <v>1.3</v>
      </c>
      <c r="X65" s="77"/>
      <c r="Y65" s="77"/>
      <c r="Z65" s="77"/>
      <c r="AA65" s="62">
        <f t="shared" si="4"/>
        <v>1.05</v>
      </c>
      <c r="AB65" s="62"/>
      <c r="AC65" s="62"/>
      <c r="AD65" s="62"/>
      <c r="AE65" s="49">
        <v>0.105</v>
      </c>
      <c r="AF65" s="61"/>
      <c r="AG65" s="61"/>
      <c r="AH65" s="61"/>
    </row>
    <row r="66" spans="5:34" ht="15" customHeight="1" x14ac:dyDescent="0.35">
      <c r="E66" s="67" t="s">
        <v>3</v>
      </c>
      <c r="F66" s="68"/>
      <c r="G66" s="76" t="s">
        <v>39</v>
      </c>
      <c r="H66" s="76"/>
      <c r="I66" s="76"/>
      <c r="J66" s="76"/>
      <c r="K66" s="76"/>
      <c r="L66" s="76"/>
      <c r="M66" s="76"/>
      <c r="N66" s="76"/>
      <c r="O66" s="50"/>
      <c r="P66" s="50"/>
      <c r="Q66" s="50"/>
      <c r="R66" s="50"/>
      <c r="S66" s="77">
        <v>8.82</v>
      </c>
      <c r="T66" s="77"/>
      <c r="U66" s="77"/>
      <c r="V66" s="77"/>
      <c r="W66" s="77">
        <v>8.82</v>
      </c>
      <c r="X66" s="77"/>
      <c r="Y66" s="77"/>
      <c r="Z66" s="77"/>
      <c r="AA66" s="62">
        <f t="shared" si="4"/>
        <v>8.82</v>
      </c>
      <c r="AB66" s="62"/>
      <c r="AC66" s="62"/>
      <c r="AD66" s="62"/>
      <c r="AE66" s="49">
        <v>0.88200000000000001</v>
      </c>
      <c r="AF66" s="61"/>
      <c r="AG66" s="61"/>
      <c r="AH66" s="61"/>
    </row>
    <row r="67" spans="5:34" ht="15" customHeight="1" x14ac:dyDescent="0.35">
      <c r="E67" s="67" t="s">
        <v>40</v>
      </c>
      <c r="F67" s="68"/>
      <c r="G67" s="76" t="s">
        <v>41</v>
      </c>
      <c r="H67" s="76"/>
      <c r="I67" s="76"/>
      <c r="J67" s="76"/>
      <c r="K67" s="76"/>
      <c r="L67" s="76"/>
      <c r="M67" s="76"/>
      <c r="N67" s="76"/>
      <c r="O67" s="50"/>
      <c r="P67" s="50"/>
      <c r="Q67" s="50"/>
      <c r="R67" s="50"/>
      <c r="S67" s="77">
        <v>1.98</v>
      </c>
      <c r="T67" s="77"/>
      <c r="U67" s="77"/>
      <c r="V67" s="77"/>
      <c r="W67" s="77">
        <v>2.73</v>
      </c>
      <c r="X67" s="77"/>
      <c r="Y67" s="77"/>
      <c r="Z67" s="77"/>
      <c r="AA67" s="62">
        <f t="shared" si="4"/>
        <v>2.21</v>
      </c>
      <c r="AB67" s="62"/>
      <c r="AC67" s="62"/>
      <c r="AD67" s="62"/>
      <c r="AE67" s="49">
        <v>0.221</v>
      </c>
      <c r="AF67" s="61"/>
      <c r="AG67" s="61"/>
      <c r="AH67" s="61"/>
    </row>
    <row r="68" spans="5:34" ht="15" customHeight="1" x14ac:dyDescent="0.35">
      <c r="E68" s="67" t="s">
        <v>26</v>
      </c>
      <c r="F68" s="68"/>
      <c r="G68" s="76" t="s">
        <v>21</v>
      </c>
      <c r="H68" s="76"/>
      <c r="I68" s="76"/>
      <c r="J68" s="76"/>
      <c r="K68" s="76"/>
      <c r="L68" s="76"/>
      <c r="M68" s="76"/>
      <c r="N68" s="76"/>
      <c r="O68" s="50"/>
      <c r="P68" s="50"/>
      <c r="Q68" s="50"/>
      <c r="R68" s="50"/>
      <c r="S68" s="77">
        <v>0.49</v>
      </c>
      <c r="T68" s="77"/>
      <c r="U68" s="77"/>
      <c r="V68" s="77"/>
      <c r="W68" s="77">
        <v>0.49</v>
      </c>
      <c r="X68" s="77"/>
      <c r="Y68" s="77"/>
      <c r="Z68" s="77"/>
      <c r="AA68" s="62">
        <f t="shared" si="4"/>
        <v>0.49</v>
      </c>
      <c r="AB68" s="62"/>
      <c r="AC68" s="62"/>
      <c r="AD68" s="62"/>
      <c r="AE68" s="49">
        <v>4.9000000000000002E-2</v>
      </c>
      <c r="AF68" s="61"/>
      <c r="AG68" s="61"/>
      <c r="AH68" s="61"/>
    </row>
    <row r="69" spans="5:34" ht="15" customHeight="1" x14ac:dyDescent="0.35">
      <c r="E69" s="67" t="s">
        <v>42</v>
      </c>
      <c r="F69" s="68"/>
      <c r="G69" s="76" t="s">
        <v>43</v>
      </c>
      <c r="H69" s="76"/>
      <c r="I69" s="76"/>
      <c r="J69" s="76"/>
      <c r="K69" s="76"/>
      <c r="L69" s="76"/>
      <c r="M69" s="76"/>
      <c r="N69" s="76"/>
      <c r="O69" s="50"/>
      <c r="P69" s="50"/>
      <c r="Q69" s="50"/>
      <c r="R69" s="50"/>
      <c r="S69" s="77">
        <v>0.11</v>
      </c>
      <c r="T69" s="77"/>
      <c r="U69" s="77"/>
      <c r="V69" s="77"/>
      <c r="W69" s="77">
        <v>0.15</v>
      </c>
      <c r="X69" s="77"/>
      <c r="Y69" s="77"/>
      <c r="Z69" s="77"/>
      <c r="AA69" s="62">
        <f t="shared" si="4"/>
        <v>0.12</v>
      </c>
      <c r="AB69" s="62"/>
      <c r="AC69" s="62"/>
      <c r="AD69" s="62"/>
      <c r="AE69" s="49">
        <v>1.2E-2</v>
      </c>
      <c r="AF69" s="61"/>
      <c r="AG69" s="61"/>
      <c r="AH69" s="61"/>
    </row>
    <row r="70" spans="5:34" ht="16" customHeight="1" x14ac:dyDescent="0.35">
      <c r="E70" s="87"/>
      <c r="F70" s="93"/>
      <c r="G70" s="94" t="s">
        <v>44</v>
      </c>
      <c r="H70" s="94"/>
      <c r="I70" s="94"/>
      <c r="J70" s="94"/>
      <c r="K70" s="94"/>
      <c r="L70" s="94"/>
      <c r="M70" s="94"/>
      <c r="N70" s="94"/>
      <c r="O70" s="50"/>
      <c r="P70" s="50"/>
      <c r="Q70" s="50"/>
      <c r="R70" s="50"/>
      <c r="S70" s="54">
        <f>SUM(S60:V69)+S58</f>
        <v>60.51</v>
      </c>
      <c r="T70" s="54"/>
      <c r="U70" s="54"/>
      <c r="V70" s="54"/>
      <c r="W70" s="54">
        <f>SUM(W60:Z69)+W58</f>
        <v>71.64</v>
      </c>
      <c r="X70" s="50"/>
      <c r="Y70" s="50"/>
      <c r="Z70" s="50"/>
      <c r="AA70" s="54">
        <f>SUM(AA60:AD69)+AA58</f>
        <v>63.85</v>
      </c>
      <c r="AB70" s="54"/>
      <c r="AC70" s="54"/>
      <c r="AD70" s="54"/>
      <c r="AE70" s="55">
        <f>SUM(AE60:AH69)+AE58</f>
        <v>6.3849999999999998</v>
      </c>
      <c r="AF70" s="61"/>
      <c r="AG70" s="61"/>
      <c r="AH70" s="61"/>
    </row>
    <row r="71" spans="5:34" ht="16" customHeight="1" x14ac:dyDescent="0.35">
      <c r="E71" s="63" t="s">
        <v>24</v>
      </c>
      <c r="F71" s="64"/>
      <c r="G71" s="92" t="s">
        <v>73</v>
      </c>
      <c r="H71" s="92"/>
      <c r="I71" s="92"/>
      <c r="J71" s="92"/>
      <c r="K71" s="92"/>
      <c r="L71" s="92"/>
      <c r="M71" s="92"/>
      <c r="N71" s="92"/>
      <c r="O71" s="50"/>
      <c r="P71" s="50"/>
      <c r="Q71" s="50"/>
      <c r="R71" s="50"/>
      <c r="S71" s="82"/>
      <c r="T71" s="83"/>
      <c r="U71" s="83"/>
      <c r="V71" s="83"/>
      <c r="W71" s="83"/>
      <c r="X71" s="84"/>
      <c r="Y71" s="84"/>
      <c r="Z71" s="84"/>
      <c r="AA71" s="83"/>
      <c r="AB71" s="83"/>
      <c r="AC71" s="83"/>
      <c r="AD71" s="83"/>
      <c r="AE71" s="85"/>
      <c r="AF71" s="86"/>
      <c r="AG71" s="86"/>
      <c r="AH71" s="86"/>
    </row>
    <row r="72" spans="5:34" ht="15" customHeight="1" x14ac:dyDescent="0.35">
      <c r="E72" s="67" t="s">
        <v>0</v>
      </c>
      <c r="F72" s="68"/>
      <c r="G72" s="76" t="s">
        <v>30</v>
      </c>
      <c r="H72" s="76"/>
      <c r="I72" s="76"/>
      <c r="J72" s="76"/>
      <c r="K72" s="76"/>
      <c r="L72" s="76"/>
      <c r="M72" s="76"/>
      <c r="N72" s="76"/>
      <c r="O72" s="50"/>
      <c r="P72" s="50"/>
      <c r="Q72" s="50"/>
      <c r="R72" s="50"/>
      <c r="S72" s="77">
        <v>0.5</v>
      </c>
      <c r="T72" s="77"/>
      <c r="U72" s="77"/>
      <c r="V72" s="77"/>
      <c r="W72" s="77">
        <v>0.5</v>
      </c>
      <c r="X72" s="77"/>
      <c r="Y72" s="77"/>
      <c r="Z72" s="77"/>
      <c r="AA72" s="62">
        <f t="shared" ref="AA72" si="5">((S72*$S$101)+(W72*$W$101))/100</f>
        <v>0.5</v>
      </c>
      <c r="AB72" s="62"/>
      <c r="AC72" s="62"/>
      <c r="AD72" s="62"/>
      <c r="AE72" s="49">
        <v>0.05</v>
      </c>
      <c r="AF72" s="61"/>
      <c r="AG72" s="61"/>
      <c r="AH72" s="61"/>
    </row>
    <row r="73" spans="5:34" ht="15" customHeight="1" x14ac:dyDescent="0.35">
      <c r="E73" s="67" t="s">
        <v>1</v>
      </c>
      <c r="F73" s="68"/>
      <c r="G73" s="76" t="s">
        <v>22</v>
      </c>
      <c r="H73" s="76"/>
      <c r="I73" s="76"/>
      <c r="J73" s="76"/>
      <c r="K73" s="76"/>
      <c r="L73" s="76"/>
      <c r="M73" s="76"/>
      <c r="N73" s="76"/>
      <c r="O73" s="50"/>
      <c r="P73" s="50"/>
      <c r="Q73" s="50"/>
      <c r="R73" s="50"/>
      <c r="S73" s="77">
        <v>10.47</v>
      </c>
      <c r="T73" s="77"/>
      <c r="U73" s="77"/>
      <c r="V73" s="77"/>
      <c r="W73" s="77">
        <v>10.47</v>
      </c>
      <c r="X73" s="77"/>
      <c r="Y73" s="77"/>
      <c r="Z73" s="77"/>
      <c r="AA73" s="62">
        <f t="shared" ref="AA73:AA74" si="6">((S73*$S$101)+(W73*$W$101))/100</f>
        <v>10.47</v>
      </c>
      <c r="AB73" s="62"/>
      <c r="AC73" s="62"/>
      <c r="AD73" s="62"/>
      <c r="AE73" s="49">
        <v>1.0469999999999999</v>
      </c>
      <c r="AF73" s="61"/>
      <c r="AG73" s="61"/>
      <c r="AH73" s="61"/>
    </row>
    <row r="74" spans="5:34" ht="15" customHeight="1" x14ac:dyDescent="0.35">
      <c r="E74" s="67" t="s">
        <v>3</v>
      </c>
      <c r="F74" s="68"/>
      <c r="G74" s="76" t="s">
        <v>45</v>
      </c>
      <c r="H74" s="76"/>
      <c r="I74" s="76"/>
      <c r="J74" s="76"/>
      <c r="K74" s="76"/>
      <c r="L74" s="76"/>
      <c r="M74" s="76"/>
      <c r="N74" s="76"/>
      <c r="O74" s="50"/>
      <c r="P74" s="50"/>
      <c r="Q74" s="50"/>
      <c r="R74" s="50"/>
      <c r="S74" s="77">
        <v>8.39</v>
      </c>
      <c r="T74" s="77"/>
      <c r="U74" s="77"/>
      <c r="V74" s="77"/>
      <c r="W74" s="77">
        <v>8.39</v>
      </c>
      <c r="X74" s="77"/>
      <c r="Y74" s="77"/>
      <c r="Z74" s="77"/>
      <c r="AA74" s="62">
        <f t="shared" si="6"/>
        <v>8.39</v>
      </c>
      <c r="AB74" s="62"/>
      <c r="AC74" s="62"/>
      <c r="AD74" s="62"/>
      <c r="AE74" s="49">
        <v>0.83899999999999997</v>
      </c>
      <c r="AF74" s="61"/>
      <c r="AG74" s="61"/>
      <c r="AH74" s="61"/>
    </row>
    <row r="75" spans="5:34" ht="28" customHeight="1" x14ac:dyDescent="0.35">
      <c r="E75" s="78"/>
      <c r="F75" s="79"/>
      <c r="G75" s="81" t="s">
        <v>76</v>
      </c>
      <c r="H75" s="81"/>
      <c r="I75" s="81"/>
      <c r="J75" s="81"/>
      <c r="K75" s="81"/>
      <c r="L75" s="81"/>
      <c r="M75" s="81"/>
      <c r="N75" s="81"/>
      <c r="O75" s="50"/>
      <c r="P75" s="50"/>
      <c r="Q75" s="50"/>
      <c r="R75" s="50"/>
      <c r="S75" s="66">
        <f>SUM(S72:V74)+S70+S49</f>
        <v>179.87</v>
      </c>
      <c r="T75" s="66"/>
      <c r="U75" s="66"/>
      <c r="V75" s="66"/>
      <c r="W75" s="66">
        <f>SUM(W72:Z74)+W70+W49</f>
        <v>191</v>
      </c>
      <c r="X75" s="50"/>
      <c r="Y75" s="50"/>
      <c r="Z75" s="50"/>
      <c r="AA75" s="66">
        <f>SUM(AA72:AD74)+AA70+AA49</f>
        <v>183.21</v>
      </c>
      <c r="AB75" s="66"/>
      <c r="AC75" s="66"/>
      <c r="AD75" s="66"/>
      <c r="AE75" s="49">
        <f>SUM(AE72:AH74)+AE70+AE48</f>
        <v>18.321000000000002</v>
      </c>
      <c r="AF75" s="61"/>
      <c r="AG75" s="61"/>
      <c r="AH75" s="61"/>
    </row>
    <row r="76" spans="5:34" ht="16" customHeight="1" x14ac:dyDescent="0.35">
      <c r="E76" s="63" t="s">
        <v>46</v>
      </c>
      <c r="F76" s="64"/>
      <c r="G76" s="81" t="s">
        <v>59</v>
      </c>
      <c r="H76" s="81"/>
      <c r="I76" s="81"/>
      <c r="J76" s="81"/>
      <c r="K76" s="81"/>
      <c r="L76" s="81"/>
      <c r="M76" s="81"/>
      <c r="N76" s="81"/>
      <c r="O76" s="50"/>
      <c r="P76" s="50"/>
      <c r="Q76" s="50"/>
      <c r="R76" s="50"/>
      <c r="S76" s="82"/>
      <c r="T76" s="83"/>
      <c r="U76" s="83"/>
      <c r="V76" s="83"/>
      <c r="W76" s="83"/>
      <c r="X76" s="84"/>
      <c r="Y76" s="84"/>
      <c r="Z76" s="84"/>
      <c r="AA76" s="83"/>
      <c r="AB76" s="83"/>
      <c r="AC76" s="83"/>
      <c r="AD76" s="83"/>
      <c r="AE76" s="83"/>
      <c r="AF76" s="86"/>
      <c r="AG76" s="86"/>
      <c r="AH76" s="86"/>
    </row>
    <row r="77" spans="5:34" ht="15" customHeight="1" x14ac:dyDescent="0.35">
      <c r="E77" s="67" t="s">
        <v>0</v>
      </c>
      <c r="F77" s="68"/>
      <c r="G77" s="91" t="s">
        <v>52</v>
      </c>
      <c r="H77" s="91"/>
      <c r="I77" s="91"/>
      <c r="J77" s="91"/>
      <c r="K77" s="91"/>
      <c r="L77" s="91"/>
      <c r="M77" s="91"/>
      <c r="N77" s="91"/>
      <c r="O77" s="50"/>
      <c r="P77" s="50"/>
      <c r="Q77" s="50"/>
      <c r="R77" s="50"/>
      <c r="S77" s="77">
        <v>0.74</v>
      </c>
      <c r="T77" s="77"/>
      <c r="U77" s="77"/>
      <c r="V77" s="77"/>
      <c r="W77" s="77">
        <v>0.74</v>
      </c>
      <c r="X77" s="77"/>
      <c r="Y77" s="77"/>
      <c r="Z77" s="77"/>
      <c r="AA77" s="62">
        <f t="shared" ref="AA77" si="7">((S77*$S$101)+(W77*$W$101))/100</f>
        <v>0.74</v>
      </c>
      <c r="AB77" s="62"/>
      <c r="AC77" s="62"/>
      <c r="AD77" s="62"/>
      <c r="AE77" s="49">
        <v>7.3999999999999996E-2</v>
      </c>
      <c r="AF77" s="61"/>
      <c r="AG77" s="61"/>
      <c r="AH77" s="61"/>
    </row>
    <row r="78" spans="5:34" ht="15" customHeight="1" x14ac:dyDescent="0.35">
      <c r="E78" s="67" t="s">
        <v>1</v>
      </c>
      <c r="F78" s="68"/>
      <c r="G78" s="91" t="s">
        <v>60</v>
      </c>
      <c r="H78" s="91"/>
      <c r="I78" s="91"/>
      <c r="J78" s="91"/>
      <c r="K78" s="91"/>
      <c r="L78" s="91"/>
      <c r="M78" s="91"/>
      <c r="N78" s="91"/>
      <c r="O78" s="50"/>
      <c r="P78" s="50"/>
      <c r="Q78" s="50"/>
      <c r="R78" s="50"/>
      <c r="S78" s="77">
        <v>7.55</v>
      </c>
      <c r="T78" s="77"/>
      <c r="U78" s="77"/>
      <c r="V78" s="77"/>
      <c r="W78" s="77">
        <v>7.55</v>
      </c>
      <c r="X78" s="77"/>
      <c r="Y78" s="77"/>
      <c r="Z78" s="77"/>
      <c r="AA78" s="62">
        <f t="shared" ref="AA78:AA80" si="8">((S78*$S$101)+(W78*$W$101))/100</f>
        <v>7.55</v>
      </c>
      <c r="AB78" s="62"/>
      <c r="AC78" s="62"/>
      <c r="AD78" s="62"/>
      <c r="AE78" s="49">
        <v>0.755</v>
      </c>
      <c r="AF78" s="61"/>
      <c r="AG78" s="61"/>
      <c r="AH78" s="61"/>
    </row>
    <row r="79" spans="5:34" ht="15" customHeight="1" x14ac:dyDescent="0.35">
      <c r="E79" s="67" t="s">
        <v>3</v>
      </c>
      <c r="F79" s="68"/>
      <c r="G79" s="91" t="s">
        <v>61</v>
      </c>
      <c r="H79" s="91"/>
      <c r="I79" s="91"/>
      <c r="J79" s="91"/>
      <c r="K79" s="91"/>
      <c r="L79" s="91"/>
      <c r="M79" s="91"/>
      <c r="N79" s="91"/>
      <c r="O79" s="50"/>
      <c r="P79" s="50"/>
      <c r="Q79" s="50"/>
      <c r="R79" s="50"/>
      <c r="S79" s="77">
        <v>0.23</v>
      </c>
      <c r="T79" s="77"/>
      <c r="U79" s="77"/>
      <c r="V79" s="77"/>
      <c r="W79" s="77">
        <v>0.23</v>
      </c>
      <c r="X79" s="77"/>
      <c r="Y79" s="77"/>
      <c r="Z79" s="77"/>
      <c r="AA79" s="62">
        <f t="shared" si="8"/>
        <v>0.23</v>
      </c>
      <c r="AB79" s="62"/>
      <c r="AC79" s="62"/>
      <c r="AD79" s="62"/>
      <c r="AE79" s="49">
        <v>2.3E-2</v>
      </c>
      <c r="AF79" s="61"/>
      <c r="AG79" s="61"/>
      <c r="AH79" s="61"/>
    </row>
    <row r="80" spans="5:34" ht="15" customHeight="1" x14ac:dyDescent="0.35">
      <c r="E80" s="67" t="s">
        <v>26</v>
      </c>
      <c r="F80" s="68"/>
      <c r="G80" s="76" t="s">
        <v>53</v>
      </c>
      <c r="H80" s="76"/>
      <c r="I80" s="76"/>
      <c r="J80" s="76"/>
      <c r="K80" s="76"/>
      <c r="L80" s="76"/>
      <c r="M80" s="76"/>
      <c r="N80" s="76"/>
      <c r="O80" s="50"/>
      <c r="P80" s="50"/>
      <c r="Q80" s="50"/>
      <c r="R80" s="50"/>
      <c r="S80" s="77">
        <v>2.41</v>
      </c>
      <c r="T80" s="77"/>
      <c r="U80" s="77"/>
      <c r="V80" s="77"/>
      <c r="W80" s="77">
        <v>2.41</v>
      </c>
      <c r="X80" s="77"/>
      <c r="Y80" s="77"/>
      <c r="Z80" s="77"/>
      <c r="AA80" s="62">
        <f t="shared" si="8"/>
        <v>2.41</v>
      </c>
      <c r="AB80" s="62"/>
      <c r="AC80" s="62"/>
      <c r="AD80" s="62"/>
      <c r="AE80" s="49">
        <v>0.24099999999999999</v>
      </c>
      <c r="AF80" s="61"/>
      <c r="AG80" s="61"/>
      <c r="AH80" s="61"/>
    </row>
    <row r="81" spans="3:34" ht="28" customHeight="1" x14ac:dyDescent="0.35">
      <c r="E81" s="87"/>
      <c r="F81" s="88"/>
      <c r="G81" s="89" t="s">
        <v>74</v>
      </c>
      <c r="H81" s="90"/>
      <c r="I81" s="90"/>
      <c r="J81" s="90"/>
      <c r="K81" s="90"/>
      <c r="L81" s="90"/>
      <c r="M81" s="90"/>
      <c r="N81" s="90"/>
      <c r="O81" s="50"/>
      <c r="P81" s="50"/>
      <c r="Q81" s="50"/>
      <c r="R81" s="50"/>
      <c r="S81" s="54">
        <f>SUM(S77:V80)</f>
        <v>10.93</v>
      </c>
      <c r="T81" s="54"/>
      <c r="U81" s="54"/>
      <c r="V81" s="54"/>
      <c r="W81" s="54">
        <f>SUM(W77:Z80)</f>
        <v>10.93</v>
      </c>
      <c r="X81" s="50"/>
      <c r="Y81" s="50"/>
      <c r="Z81" s="50"/>
      <c r="AA81" s="54">
        <f t="shared" ref="AA81" si="9">SUM(AA77:AD80)</f>
        <v>10.93</v>
      </c>
      <c r="AB81" s="54"/>
      <c r="AC81" s="54"/>
      <c r="AD81" s="54"/>
      <c r="AE81" s="55">
        <f>SUM(AE77:AH80)</f>
        <v>1.093</v>
      </c>
      <c r="AF81" s="61"/>
      <c r="AG81" s="61"/>
      <c r="AH81" s="61"/>
    </row>
    <row r="82" spans="3:34" ht="16" customHeight="1" x14ac:dyDescent="0.35">
      <c r="E82" s="63" t="s">
        <v>25</v>
      </c>
      <c r="F82" s="64"/>
      <c r="G82" s="81" t="s">
        <v>62</v>
      </c>
      <c r="H82" s="81"/>
      <c r="I82" s="81"/>
      <c r="J82" s="81"/>
      <c r="K82" s="81"/>
      <c r="L82" s="81"/>
      <c r="M82" s="81"/>
      <c r="N82" s="81"/>
      <c r="O82" s="50"/>
      <c r="P82" s="50"/>
      <c r="Q82" s="50"/>
      <c r="R82" s="50"/>
      <c r="S82" s="82"/>
      <c r="T82" s="83"/>
      <c r="U82" s="83"/>
      <c r="V82" s="83"/>
      <c r="W82" s="83"/>
      <c r="X82" s="84"/>
      <c r="Y82" s="84"/>
      <c r="Z82" s="84"/>
      <c r="AA82" s="83"/>
      <c r="AB82" s="83"/>
      <c r="AC82" s="83"/>
      <c r="AD82" s="83"/>
      <c r="AE82" s="85"/>
      <c r="AF82" s="86"/>
      <c r="AG82" s="86"/>
      <c r="AH82" s="86"/>
    </row>
    <row r="83" spans="3:34" ht="15" customHeight="1" x14ac:dyDescent="0.35">
      <c r="E83" s="67" t="s">
        <v>0</v>
      </c>
      <c r="F83" s="68"/>
      <c r="G83" s="76" t="s">
        <v>63</v>
      </c>
      <c r="H83" s="76"/>
      <c r="I83" s="76"/>
      <c r="J83" s="76"/>
      <c r="K83" s="76"/>
      <c r="L83" s="76"/>
      <c r="M83" s="76"/>
      <c r="N83" s="76"/>
      <c r="O83" s="50"/>
      <c r="P83" s="50"/>
      <c r="Q83" s="50"/>
      <c r="R83" s="50"/>
      <c r="S83" s="77">
        <v>6.71</v>
      </c>
      <c r="T83" s="77"/>
      <c r="U83" s="77"/>
      <c r="V83" s="77"/>
      <c r="W83" s="77">
        <v>6.71</v>
      </c>
      <c r="X83" s="77"/>
      <c r="Y83" s="77"/>
      <c r="Z83" s="77"/>
      <c r="AA83" s="62">
        <f t="shared" ref="AA83" si="10">((S83*$S$101)+(W83*$W$101))/100</f>
        <v>6.71</v>
      </c>
      <c r="AB83" s="62"/>
      <c r="AC83" s="62"/>
      <c r="AD83" s="62"/>
      <c r="AE83" s="49">
        <v>0.67100000000000004</v>
      </c>
      <c r="AF83" s="61"/>
      <c r="AG83" s="61"/>
      <c r="AH83" s="61"/>
    </row>
    <row r="84" spans="3:34" ht="15" customHeight="1" x14ac:dyDescent="0.35">
      <c r="E84" s="67" t="s">
        <v>1</v>
      </c>
      <c r="F84" s="68"/>
      <c r="G84" s="76" t="s">
        <v>50</v>
      </c>
      <c r="H84" s="76"/>
      <c r="I84" s="76"/>
      <c r="J84" s="76"/>
      <c r="K84" s="76"/>
      <c r="L84" s="76"/>
      <c r="M84" s="76"/>
      <c r="N84" s="76"/>
      <c r="O84" s="50"/>
      <c r="P84" s="50"/>
      <c r="Q84" s="50"/>
      <c r="R84" s="50"/>
      <c r="S84" s="77">
        <v>2.96</v>
      </c>
      <c r="T84" s="77"/>
      <c r="U84" s="77"/>
      <c r="V84" s="77"/>
      <c r="W84" s="77">
        <v>2.96</v>
      </c>
      <c r="X84" s="77"/>
      <c r="Y84" s="77"/>
      <c r="Z84" s="77"/>
      <c r="AA84" s="62">
        <f t="shared" ref="AA84:AA89" si="11">((S84*$S$101)+(W84*$W$101))/100</f>
        <v>2.96</v>
      </c>
      <c r="AB84" s="62"/>
      <c r="AC84" s="62"/>
      <c r="AD84" s="62"/>
      <c r="AE84" s="49">
        <v>0.29599999999999999</v>
      </c>
      <c r="AF84" s="61"/>
      <c r="AG84" s="61"/>
      <c r="AH84" s="61"/>
    </row>
    <row r="85" spans="3:34" ht="15" customHeight="1" x14ac:dyDescent="0.35">
      <c r="E85" s="67" t="s">
        <v>3</v>
      </c>
      <c r="F85" s="68"/>
      <c r="G85" s="76" t="s">
        <v>54</v>
      </c>
      <c r="H85" s="76"/>
      <c r="I85" s="76"/>
      <c r="J85" s="76"/>
      <c r="K85" s="76"/>
      <c r="L85" s="76"/>
      <c r="M85" s="76"/>
      <c r="N85" s="76"/>
      <c r="O85" s="50"/>
      <c r="P85" s="50"/>
      <c r="Q85" s="50"/>
      <c r="R85" s="50"/>
      <c r="S85" s="77">
        <v>3.38</v>
      </c>
      <c r="T85" s="77"/>
      <c r="U85" s="77"/>
      <c r="V85" s="77"/>
      <c r="W85" s="77">
        <v>3.38</v>
      </c>
      <c r="X85" s="77"/>
      <c r="Y85" s="77"/>
      <c r="Z85" s="77"/>
      <c r="AA85" s="62">
        <f t="shared" si="11"/>
        <v>3.38</v>
      </c>
      <c r="AB85" s="62"/>
      <c r="AC85" s="62"/>
      <c r="AD85" s="62"/>
      <c r="AE85" s="49">
        <v>0.33800000000000002</v>
      </c>
      <c r="AF85" s="61"/>
      <c r="AG85" s="61"/>
      <c r="AH85" s="61"/>
    </row>
    <row r="86" spans="3:34" ht="15" customHeight="1" x14ac:dyDescent="0.35">
      <c r="E86" s="67" t="s">
        <v>26</v>
      </c>
      <c r="F86" s="68"/>
      <c r="G86" s="76" t="s">
        <v>64</v>
      </c>
      <c r="H86" s="76"/>
      <c r="I86" s="76"/>
      <c r="J86" s="76"/>
      <c r="K86" s="76"/>
      <c r="L86" s="76"/>
      <c r="M86" s="76"/>
      <c r="N86" s="76"/>
      <c r="O86" s="50"/>
      <c r="P86" s="50"/>
      <c r="Q86" s="50"/>
      <c r="R86" s="50"/>
      <c r="S86" s="77">
        <v>2.2999999999999998</v>
      </c>
      <c r="T86" s="77"/>
      <c r="U86" s="77"/>
      <c r="V86" s="77"/>
      <c r="W86" s="77">
        <v>2.2999999999999998</v>
      </c>
      <c r="X86" s="77"/>
      <c r="Y86" s="77"/>
      <c r="Z86" s="77"/>
      <c r="AA86" s="62">
        <f t="shared" si="11"/>
        <v>2.2999999999999998</v>
      </c>
      <c r="AB86" s="62"/>
      <c r="AC86" s="62"/>
      <c r="AD86" s="62"/>
      <c r="AE86" s="49">
        <v>0.23</v>
      </c>
      <c r="AF86" s="61"/>
      <c r="AG86" s="61"/>
      <c r="AH86" s="61"/>
    </row>
    <row r="87" spans="3:34" ht="15" customHeight="1" x14ac:dyDescent="0.35">
      <c r="E87" s="67" t="s">
        <v>27</v>
      </c>
      <c r="F87" s="68"/>
      <c r="G87" s="76" t="s">
        <v>55</v>
      </c>
      <c r="H87" s="76"/>
      <c r="I87" s="76"/>
      <c r="J87" s="76"/>
      <c r="K87" s="76"/>
      <c r="L87" s="76"/>
      <c r="M87" s="76"/>
      <c r="N87" s="76"/>
      <c r="O87" s="50"/>
      <c r="P87" s="50"/>
      <c r="Q87" s="50"/>
      <c r="R87" s="50"/>
      <c r="S87" s="77">
        <v>2.15</v>
      </c>
      <c r="T87" s="77"/>
      <c r="U87" s="77"/>
      <c r="V87" s="77"/>
      <c r="W87" s="77">
        <v>2.15</v>
      </c>
      <c r="X87" s="77"/>
      <c r="Y87" s="77"/>
      <c r="Z87" s="77"/>
      <c r="AA87" s="62">
        <f t="shared" si="11"/>
        <v>2.15</v>
      </c>
      <c r="AB87" s="62"/>
      <c r="AC87" s="62"/>
      <c r="AD87" s="62"/>
      <c r="AE87" s="49">
        <v>0.215</v>
      </c>
      <c r="AF87" s="61"/>
      <c r="AG87" s="61"/>
      <c r="AH87" s="61"/>
    </row>
    <row r="88" spans="3:34" ht="25" customHeight="1" x14ac:dyDescent="0.35">
      <c r="E88" s="78" t="s">
        <v>28</v>
      </c>
      <c r="F88" s="79"/>
      <c r="G88" s="80" t="s">
        <v>65</v>
      </c>
      <c r="H88" s="80"/>
      <c r="I88" s="80"/>
      <c r="J88" s="80"/>
      <c r="K88" s="80"/>
      <c r="L88" s="80"/>
      <c r="M88" s="80"/>
      <c r="N88" s="80"/>
      <c r="O88" s="50"/>
      <c r="P88" s="50"/>
      <c r="Q88" s="50"/>
      <c r="R88" s="50"/>
      <c r="S88" s="62">
        <v>0.42</v>
      </c>
      <c r="T88" s="62"/>
      <c r="U88" s="62"/>
      <c r="V88" s="62"/>
      <c r="W88" s="62">
        <v>0.42</v>
      </c>
      <c r="X88" s="62"/>
      <c r="Y88" s="62"/>
      <c r="Z88" s="62"/>
      <c r="AA88" s="62">
        <f t="shared" si="11"/>
        <v>0.42</v>
      </c>
      <c r="AB88" s="62"/>
      <c r="AC88" s="62"/>
      <c r="AD88" s="62"/>
      <c r="AE88" s="49">
        <v>4.2000000000000003E-2</v>
      </c>
      <c r="AF88" s="61"/>
      <c r="AG88" s="61"/>
      <c r="AH88" s="61"/>
    </row>
    <row r="89" spans="3:34" ht="15" customHeight="1" x14ac:dyDescent="0.35">
      <c r="E89" s="67" t="s">
        <v>29</v>
      </c>
      <c r="F89" s="68"/>
      <c r="G89" s="76" t="s">
        <v>66</v>
      </c>
      <c r="H89" s="76"/>
      <c r="I89" s="76"/>
      <c r="J89" s="76"/>
      <c r="K89" s="76"/>
      <c r="L89" s="76"/>
      <c r="M89" s="76"/>
      <c r="N89" s="76"/>
      <c r="O89" s="50"/>
      <c r="P89" s="50"/>
      <c r="Q89" s="50"/>
      <c r="R89" s="50"/>
      <c r="S89" s="77">
        <v>0.19</v>
      </c>
      <c r="T89" s="77"/>
      <c r="U89" s="77"/>
      <c r="V89" s="77"/>
      <c r="W89" s="77">
        <v>0.19</v>
      </c>
      <c r="X89" s="77"/>
      <c r="Y89" s="77"/>
      <c r="Z89" s="77"/>
      <c r="AA89" s="62">
        <f t="shared" si="11"/>
        <v>0.19</v>
      </c>
      <c r="AB89" s="62"/>
      <c r="AC89" s="62"/>
      <c r="AD89" s="62"/>
      <c r="AE89" s="49">
        <v>1.9E-2</v>
      </c>
      <c r="AF89" s="50"/>
      <c r="AG89" s="50"/>
      <c r="AH89" s="50"/>
    </row>
    <row r="90" spans="3:34" ht="16" customHeight="1" x14ac:dyDescent="0.35">
      <c r="E90" s="67"/>
      <c r="F90" s="68"/>
      <c r="G90" s="73" t="s">
        <v>67</v>
      </c>
      <c r="H90" s="73"/>
      <c r="I90" s="73"/>
      <c r="J90" s="73"/>
      <c r="K90" s="73"/>
      <c r="L90" s="73"/>
      <c r="M90" s="73"/>
      <c r="N90" s="73"/>
      <c r="O90" s="50"/>
      <c r="P90" s="50"/>
      <c r="Q90" s="50"/>
      <c r="R90" s="50"/>
      <c r="S90" s="74">
        <f>SUM(S83:V89)+S81</f>
        <v>29.04</v>
      </c>
      <c r="T90" s="74"/>
      <c r="U90" s="74"/>
      <c r="V90" s="74"/>
      <c r="W90" s="74">
        <f>SUM(W83:Z89)+W81</f>
        <v>29.04</v>
      </c>
      <c r="X90" s="50"/>
      <c r="Y90" s="50"/>
      <c r="Z90" s="50"/>
      <c r="AA90" s="74">
        <f t="shared" ref="AA90" si="12">SUM(AA83:AD89)+AA81</f>
        <v>29.04</v>
      </c>
      <c r="AB90" s="74"/>
      <c r="AC90" s="74"/>
      <c r="AD90" s="74"/>
      <c r="AE90" s="75">
        <f>SUM(AE83:AH89)+AE81</f>
        <v>2.9039999999999999</v>
      </c>
      <c r="AF90" s="50"/>
      <c r="AG90" s="50"/>
      <c r="AH90" s="50"/>
    </row>
    <row r="91" spans="3:34" ht="28" customHeight="1" x14ac:dyDescent="0.35">
      <c r="E91" s="67"/>
      <c r="F91" s="68"/>
      <c r="G91" s="69" t="s">
        <v>77</v>
      </c>
      <c r="H91" s="70"/>
      <c r="I91" s="70"/>
      <c r="J91" s="70"/>
      <c r="K91" s="70"/>
      <c r="L91" s="70"/>
      <c r="M91" s="70"/>
      <c r="N91" s="70"/>
      <c r="O91" s="71"/>
      <c r="P91" s="71"/>
      <c r="Q91" s="71"/>
      <c r="R91" s="72"/>
      <c r="S91" s="66">
        <f>S75+S90</f>
        <v>208.91</v>
      </c>
      <c r="T91" s="66"/>
      <c r="U91" s="66"/>
      <c r="V91" s="66"/>
      <c r="W91" s="66">
        <f>W75+W90</f>
        <v>220.04</v>
      </c>
      <c r="X91" s="61"/>
      <c r="Y91" s="61"/>
      <c r="Z91" s="61"/>
      <c r="AA91" s="66">
        <f>AA75+AA90</f>
        <v>212.25</v>
      </c>
      <c r="AB91" s="66"/>
      <c r="AC91" s="66"/>
      <c r="AD91" s="66"/>
      <c r="AE91" s="49">
        <f>AE75+AE90</f>
        <v>21.225000000000001</v>
      </c>
      <c r="AF91" s="61"/>
      <c r="AG91" s="61"/>
      <c r="AH91" s="61"/>
    </row>
    <row r="92" spans="3:34" ht="16" customHeight="1" x14ac:dyDescent="0.35">
      <c r="E92" s="63" t="s">
        <v>48</v>
      </c>
      <c r="F92" s="64"/>
      <c r="G92" s="65" t="s">
        <v>47</v>
      </c>
      <c r="H92" s="65"/>
      <c r="I92" s="65"/>
      <c r="J92" s="65"/>
      <c r="K92" s="65"/>
      <c r="L92" s="65"/>
      <c r="M92" s="65"/>
      <c r="N92" s="65"/>
      <c r="O92" s="50"/>
      <c r="P92" s="50"/>
      <c r="Q92" s="50"/>
      <c r="R92" s="50"/>
      <c r="S92" s="66">
        <v>1.5</v>
      </c>
      <c r="T92" s="66"/>
      <c r="U92" s="66"/>
      <c r="V92" s="66"/>
      <c r="W92" s="66">
        <v>1.5</v>
      </c>
      <c r="X92" s="66"/>
      <c r="Y92" s="66"/>
      <c r="Z92" s="66"/>
      <c r="AA92" s="66">
        <f t="shared" ref="AA92:AA93" si="13">((S92*$S$101)+(W92*$W$101))/100</f>
        <v>1.5</v>
      </c>
      <c r="AB92" s="66"/>
      <c r="AC92" s="66"/>
      <c r="AD92" s="66"/>
      <c r="AE92" s="49">
        <v>0.15</v>
      </c>
      <c r="AF92" s="50"/>
      <c r="AG92" s="50"/>
      <c r="AH92" s="50"/>
    </row>
    <row r="93" spans="3:34" ht="25" customHeight="1" x14ac:dyDescent="0.35">
      <c r="E93" s="56" t="s">
        <v>56</v>
      </c>
      <c r="F93" s="57"/>
      <c r="G93" s="58" t="s">
        <v>68</v>
      </c>
      <c r="H93" s="59"/>
      <c r="I93" s="59"/>
      <c r="J93" s="59"/>
      <c r="K93" s="59"/>
      <c r="L93" s="50"/>
      <c r="M93" s="50"/>
      <c r="N93" s="50"/>
      <c r="O93" s="50"/>
      <c r="P93" s="60">
        <v>3</v>
      </c>
      <c r="Q93" s="61"/>
      <c r="R93" s="61"/>
      <c r="S93" s="62">
        <f>S91*P93%</f>
        <v>6.27</v>
      </c>
      <c r="T93" s="62"/>
      <c r="U93" s="62"/>
      <c r="V93" s="62"/>
      <c r="W93" s="62">
        <f>W91*P93%</f>
        <v>6.6</v>
      </c>
      <c r="X93" s="50"/>
      <c r="Y93" s="50"/>
      <c r="Z93" s="50"/>
      <c r="AA93" s="62">
        <f t="shared" si="13"/>
        <v>6.37</v>
      </c>
      <c r="AB93" s="62"/>
      <c r="AC93" s="62"/>
      <c r="AD93" s="62"/>
      <c r="AE93" s="49">
        <f>$AE$48*AA93%</f>
        <v>0.63700000000000001</v>
      </c>
      <c r="AF93" s="50"/>
      <c r="AG93" s="50"/>
      <c r="AH93" s="50"/>
    </row>
    <row r="94" spans="3:34" x14ac:dyDescent="0.35">
      <c r="C94" s="4"/>
      <c r="D94" s="25"/>
      <c r="E94" s="51" t="s">
        <v>75</v>
      </c>
      <c r="F94" s="52"/>
      <c r="G94" s="53"/>
      <c r="H94" s="53"/>
      <c r="I94" s="53"/>
      <c r="J94" s="53"/>
      <c r="K94" s="53"/>
      <c r="L94" s="53"/>
      <c r="M94" s="53"/>
      <c r="N94" s="53"/>
      <c r="O94" s="50"/>
      <c r="P94" s="50"/>
      <c r="Q94" s="50"/>
      <c r="R94" s="50"/>
      <c r="S94" s="54">
        <f>S91+S92+S93</f>
        <v>216.68</v>
      </c>
      <c r="T94" s="54"/>
      <c r="U94" s="54"/>
      <c r="V94" s="54"/>
      <c r="W94" s="54">
        <f>W91+W92+W93</f>
        <v>228.14</v>
      </c>
      <c r="X94" s="50"/>
      <c r="Y94" s="50"/>
      <c r="Z94" s="50"/>
      <c r="AA94" s="54">
        <f>AA91+AA92+AA93</f>
        <v>220.12</v>
      </c>
      <c r="AB94" s="54"/>
      <c r="AC94" s="54"/>
      <c r="AD94" s="54"/>
      <c r="AE94" s="55">
        <f>AE91+AE92+AE93</f>
        <v>22.012</v>
      </c>
      <c r="AF94" s="50"/>
      <c r="AG94" s="50"/>
      <c r="AH94" s="50"/>
    </row>
    <row r="95" spans="3:34" x14ac:dyDescent="0.35">
      <c r="C95" s="43"/>
      <c r="D95" s="44"/>
      <c r="E95" s="45"/>
      <c r="F95" s="45"/>
      <c r="G95" s="45"/>
      <c r="H95" s="45"/>
      <c r="I95" s="45"/>
      <c r="J95" s="45"/>
      <c r="K95" s="45"/>
      <c r="L95" s="45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7"/>
      <c r="Z95" s="48"/>
      <c r="AA95" s="48"/>
      <c r="AB95" s="48"/>
      <c r="AC95" s="9"/>
      <c r="AD95" s="9"/>
      <c r="AE95" s="9"/>
      <c r="AF95" s="9"/>
      <c r="AG95" s="8"/>
    </row>
    <row r="96" spans="3:34" x14ac:dyDescent="0.35">
      <c r="C96" s="4"/>
      <c r="D96" s="24"/>
      <c r="E96" s="36" t="s">
        <v>49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9"/>
      <c r="S96" s="37">
        <f>100/S94*(S48+S75)</f>
        <v>87.63</v>
      </c>
      <c r="T96" s="37"/>
      <c r="U96" s="37"/>
      <c r="V96" s="37"/>
      <c r="W96" s="37">
        <f>100/W94*(W48+W75)</f>
        <v>88.1</v>
      </c>
      <c r="X96" s="37"/>
      <c r="Y96" s="37"/>
      <c r="Z96" s="37"/>
      <c r="AA96" s="37">
        <f>((S96*$S$101)+(W96*$W$101))/100</f>
        <v>87.77</v>
      </c>
      <c r="AB96" s="37"/>
      <c r="AC96" s="37"/>
      <c r="AD96" s="37"/>
      <c r="AE96" s="15"/>
      <c r="AF96" s="15"/>
      <c r="AG96" s="15"/>
    </row>
    <row r="97" spans="3:32" ht="10" customHeight="1" thickBot="1" x14ac:dyDescent="0.4">
      <c r="C97" s="5"/>
      <c r="D97" s="6"/>
      <c r="E97" s="12"/>
      <c r="F97" s="12"/>
      <c r="G97" s="12"/>
      <c r="H97" s="12"/>
      <c r="I97" s="12"/>
      <c r="J97" s="12"/>
      <c r="K97" s="12"/>
      <c r="L97" s="12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11"/>
      <c r="AD97" s="11"/>
      <c r="AE97" s="11"/>
      <c r="AF97" s="11"/>
    </row>
    <row r="98" spans="3:32" ht="16" thickBot="1" x14ac:dyDescent="0.4">
      <c r="E98" s="38" t="s">
        <v>51</v>
      </c>
      <c r="F98" s="39"/>
      <c r="G98" s="39"/>
      <c r="H98" s="39"/>
      <c r="I98" s="39"/>
      <c r="J98" s="39"/>
      <c r="K98" s="39"/>
      <c r="L98" s="39"/>
      <c r="M98" s="39"/>
      <c r="N98" s="39"/>
      <c r="O98" s="40"/>
      <c r="P98" s="40"/>
      <c r="Q98" s="40"/>
      <c r="R98" s="40"/>
      <c r="S98" s="41">
        <f>AE94</f>
        <v>22.01</v>
      </c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2"/>
      <c r="AE98" s="11"/>
      <c r="AF98" s="11"/>
    </row>
    <row r="99" spans="3:32" ht="10" customHeight="1" x14ac:dyDescent="0.35">
      <c r="C99" s="5"/>
      <c r="D99" s="6"/>
      <c r="E99" s="12"/>
      <c r="F99" s="12"/>
      <c r="G99" s="12"/>
      <c r="H99" s="12"/>
      <c r="I99" s="12"/>
      <c r="J99" s="12"/>
      <c r="K99" s="12"/>
      <c r="L99" s="12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11"/>
      <c r="AD99" s="11"/>
      <c r="AE99" s="11"/>
      <c r="AF99" s="11"/>
    </row>
    <row r="100" spans="3:32" x14ac:dyDescent="0.35">
      <c r="E100" s="26" t="s">
        <v>6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8"/>
      <c r="P100" s="28"/>
      <c r="Q100" s="28"/>
      <c r="R100" s="29"/>
      <c r="S100" s="30" t="s">
        <v>14</v>
      </c>
      <c r="T100" s="30"/>
      <c r="U100" s="30"/>
      <c r="V100" s="30"/>
      <c r="W100" s="30" t="s">
        <v>15</v>
      </c>
      <c r="X100" s="30"/>
      <c r="Y100" s="30"/>
      <c r="Z100" s="30"/>
      <c r="AA100" s="7"/>
      <c r="AB100" s="7"/>
      <c r="AC100" s="11"/>
      <c r="AD100" s="11"/>
      <c r="AE100" s="11"/>
      <c r="AF100" s="11"/>
    </row>
    <row r="101" spans="3:32" x14ac:dyDescent="0.35">
      <c r="S101" s="31">
        <v>70</v>
      </c>
      <c r="T101" s="32"/>
      <c r="U101" s="32"/>
      <c r="V101" s="33"/>
      <c r="W101" s="31">
        <v>30</v>
      </c>
      <c r="X101" s="32"/>
      <c r="Y101" s="32"/>
      <c r="Z101" s="33"/>
      <c r="AA101" s="34">
        <f>S101+W101</f>
        <v>100</v>
      </c>
      <c r="AB101" s="35"/>
      <c r="AC101" s="35"/>
      <c r="AD101" s="35"/>
      <c r="AE101" s="11"/>
      <c r="AF101" s="11"/>
    </row>
    <row r="102" spans="3:32" s="4" customFormat="1" x14ac:dyDescent="0.35">
      <c r="M102" s="7"/>
      <c r="N102" s="7"/>
      <c r="O102" s="7"/>
      <c r="P102" s="7"/>
      <c r="Q102" s="7"/>
      <c r="R102" s="7"/>
      <c r="S102" s="7"/>
      <c r="T102" s="7"/>
    </row>
    <row r="103" spans="3:32" s="4" customFormat="1" x14ac:dyDescent="0.35">
      <c r="M103" s="7"/>
      <c r="N103" s="7"/>
      <c r="O103" s="7"/>
      <c r="P103" s="7"/>
      <c r="Q103" s="7"/>
      <c r="R103" s="7"/>
      <c r="S103" s="7"/>
      <c r="T103" s="7"/>
    </row>
    <row r="104" spans="3:32" s="4" customFormat="1" x14ac:dyDescent="0.35">
      <c r="M104" s="7"/>
      <c r="N104" s="7"/>
      <c r="O104" s="7"/>
      <c r="P104" s="7"/>
      <c r="Q104" s="7"/>
      <c r="R104" s="7"/>
      <c r="S104" s="7"/>
      <c r="T104" s="7"/>
    </row>
    <row r="105" spans="3:32" s="4" customFormat="1" x14ac:dyDescent="0.35">
      <c r="M105" s="7"/>
      <c r="N105" s="7"/>
      <c r="O105" s="7"/>
      <c r="P105" s="7"/>
      <c r="Q105" s="7"/>
      <c r="R105" s="7"/>
      <c r="S105" s="7"/>
      <c r="T105" s="7"/>
    </row>
    <row r="106" spans="3:32" s="4" customFormat="1" x14ac:dyDescent="0.35">
      <c r="M106" s="7"/>
      <c r="N106" s="7"/>
      <c r="O106" s="7"/>
      <c r="P106" s="7"/>
      <c r="Q106" s="7"/>
      <c r="R106" s="7"/>
      <c r="S106" s="7"/>
      <c r="T106" s="7"/>
    </row>
    <row r="107" spans="3:32" s="4" customFormat="1" x14ac:dyDescent="0.35">
      <c r="M107" s="7"/>
      <c r="N107" s="7"/>
      <c r="O107" s="7"/>
      <c r="P107" s="7"/>
      <c r="Q107" s="7"/>
      <c r="R107" s="7"/>
      <c r="S107" s="7"/>
      <c r="T107" s="7"/>
    </row>
    <row r="108" spans="3:32" s="4" customFormat="1" x14ac:dyDescent="0.35">
      <c r="M108" s="7"/>
      <c r="N108" s="7"/>
      <c r="O108" s="7"/>
      <c r="P108" s="7"/>
      <c r="Q108" s="7"/>
      <c r="R108" s="7"/>
      <c r="S108" s="7"/>
      <c r="T108" s="7"/>
    </row>
    <row r="109" spans="3:32" s="4" customFormat="1" x14ac:dyDescent="0.35"/>
    <row r="110" spans="3:32" s="4" customFormat="1" x14ac:dyDescent="0.35"/>
  </sheetData>
  <sheetProtection password="C2FA" sheet="1" objects="1" scenarios="1"/>
  <mergeCells count="307">
    <mergeCell ref="A1:AF1"/>
    <mergeCell ref="C3:AJ4"/>
    <mergeCell ref="C5:AJ6"/>
    <mergeCell ref="C10:AJ11"/>
    <mergeCell ref="C12:AJ13"/>
    <mergeCell ref="E47:R47"/>
    <mergeCell ref="S47:V47"/>
    <mergeCell ref="W47:Z47"/>
    <mergeCell ref="AA47:AD47"/>
    <mergeCell ref="AE47:AH47"/>
    <mergeCell ref="E50:F50"/>
    <mergeCell ref="G50:R50"/>
    <mergeCell ref="S50:V50"/>
    <mergeCell ref="W50:Z50"/>
    <mergeCell ref="AA50:AD50"/>
    <mergeCell ref="AE50:AH50"/>
    <mergeCell ref="E48:R49"/>
    <mergeCell ref="S48:V48"/>
    <mergeCell ref="W48:Z48"/>
    <mergeCell ref="AA48:AD48"/>
    <mergeCell ref="AE48:AH48"/>
    <mergeCell ref="S49:V49"/>
    <mergeCell ref="W49:Z49"/>
    <mergeCell ref="AA49:AD49"/>
    <mergeCell ref="AE49:AH49"/>
    <mergeCell ref="E52:F52"/>
    <mergeCell ref="G52:R52"/>
    <mergeCell ref="S52:V52"/>
    <mergeCell ref="W52:Z52"/>
    <mergeCell ref="AA52:AD52"/>
    <mergeCell ref="AE52:AH52"/>
    <mergeCell ref="E51:F51"/>
    <mergeCell ref="G51:R51"/>
    <mergeCell ref="S51:V51"/>
    <mergeCell ref="W51:Z51"/>
    <mergeCell ref="AA51:AD51"/>
    <mergeCell ref="AE51:AH51"/>
    <mergeCell ref="E54:F54"/>
    <mergeCell ref="G54:R54"/>
    <mergeCell ref="S54:V54"/>
    <mergeCell ref="W54:Z54"/>
    <mergeCell ref="AA54:AD54"/>
    <mergeCell ref="AE54:AH54"/>
    <mergeCell ref="E53:F53"/>
    <mergeCell ref="G53:R53"/>
    <mergeCell ref="S53:V53"/>
    <mergeCell ref="W53:Z53"/>
    <mergeCell ref="AA53:AD53"/>
    <mergeCell ref="AE53:AH53"/>
    <mergeCell ref="E56:F56"/>
    <mergeCell ref="G56:R56"/>
    <mergeCell ref="S56:V56"/>
    <mergeCell ref="W56:Z56"/>
    <mergeCell ref="AA56:AD56"/>
    <mergeCell ref="AE56:AH56"/>
    <mergeCell ref="E55:F55"/>
    <mergeCell ref="G55:R55"/>
    <mergeCell ref="S55:V55"/>
    <mergeCell ref="W55:Z55"/>
    <mergeCell ref="AA55:AD55"/>
    <mergeCell ref="AE55:AH55"/>
    <mergeCell ref="E58:F58"/>
    <mergeCell ref="G58:R58"/>
    <mergeCell ref="S58:V58"/>
    <mergeCell ref="W58:Z58"/>
    <mergeCell ref="AA58:AD58"/>
    <mergeCell ref="AE58:AH58"/>
    <mergeCell ref="E57:F57"/>
    <mergeCell ref="G57:R57"/>
    <mergeCell ref="S57:V57"/>
    <mergeCell ref="W57:Z57"/>
    <mergeCell ref="AA57:AD57"/>
    <mergeCell ref="AE57:AH57"/>
    <mergeCell ref="E60:F60"/>
    <mergeCell ref="G60:R60"/>
    <mergeCell ref="S60:V60"/>
    <mergeCell ref="W60:Z60"/>
    <mergeCell ref="AA60:AD60"/>
    <mergeCell ref="AE60:AH60"/>
    <mergeCell ref="E59:F59"/>
    <mergeCell ref="G59:R59"/>
    <mergeCell ref="S59:V59"/>
    <mergeCell ref="W59:Z59"/>
    <mergeCell ref="AA59:AD59"/>
    <mergeCell ref="AE59:AH59"/>
    <mergeCell ref="E62:F62"/>
    <mergeCell ref="G62:R62"/>
    <mergeCell ref="S62:V62"/>
    <mergeCell ref="W62:Z62"/>
    <mergeCell ref="AA62:AD62"/>
    <mergeCell ref="AE62:AH62"/>
    <mergeCell ref="E61:F61"/>
    <mergeCell ref="G61:R61"/>
    <mergeCell ref="S61:V61"/>
    <mergeCell ref="W61:Z61"/>
    <mergeCell ref="AA61:AD61"/>
    <mergeCell ref="AE61:AH61"/>
    <mergeCell ref="E64:F64"/>
    <mergeCell ref="G64:R64"/>
    <mergeCell ref="S64:V64"/>
    <mergeCell ref="W64:Z64"/>
    <mergeCell ref="AA64:AD64"/>
    <mergeCell ref="AE64:AH64"/>
    <mergeCell ref="E63:F63"/>
    <mergeCell ref="G63:R63"/>
    <mergeCell ref="S63:V63"/>
    <mergeCell ref="W63:Z63"/>
    <mergeCell ref="AA63:AD63"/>
    <mergeCell ref="AE63:AH63"/>
    <mergeCell ref="E66:F66"/>
    <mergeCell ref="G66:R66"/>
    <mergeCell ref="S66:V66"/>
    <mergeCell ref="W66:Z66"/>
    <mergeCell ref="AA66:AD66"/>
    <mergeCell ref="AE66:AH66"/>
    <mergeCell ref="E65:F65"/>
    <mergeCell ref="G65:R65"/>
    <mergeCell ref="S65:V65"/>
    <mergeCell ref="W65:Z65"/>
    <mergeCell ref="AA65:AD65"/>
    <mergeCell ref="AE65:AH65"/>
    <mergeCell ref="E68:F68"/>
    <mergeCell ref="G68:R68"/>
    <mergeCell ref="S68:V68"/>
    <mergeCell ref="W68:Z68"/>
    <mergeCell ref="AA68:AD68"/>
    <mergeCell ref="AE68:AH68"/>
    <mergeCell ref="E67:F67"/>
    <mergeCell ref="G67:R67"/>
    <mergeCell ref="S67:V67"/>
    <mergeCell ref="W67:Z67"/>
    <mergeCell ref="AA67:AD67"/>
    <mergeCell ref="AE67:AH67"/>
    <mergeCell ref="E70:F70"/>
    <mergeCell ref="G70:R70"/>
    <mergeCell ref="S70:V70"/>
    <mergeCell ref="W70:Z70"/>
    <mergeCell ref="AA70:AD70"/>
    <mergeCell ref="AE70:AH70"/>
    <mergeCell ref="E69:F69"/>
    <mergeCell ref="G69:R69"/>
    <mergeCell ref="S69:V69"/>
    <mergeCell ref="W69:Z69"/>
    <mergeCell ref="AA69:AD69"/>
    <mergeCell ref="AE69:AH69"/>
    <mergeCell ref="E72:F72"/>
    <mergeCell ref="G72:R72"/>
    <mergeCell ref="S72:V72"/>
    <mergeCell ref="W72:Z72"/>
    <mergeCell ref="AA72:AD72"/>
    <mergeCell ref="AE72:AH72"/>
    <mergeCell ref="E71:F71"/>
    <mergeCell ref="G71:R71"/>
    <mergeCell ref="S71:V71"/>
    <mergeCell ref="W71:Z71"/>
    <mergeCell ref="AA71:AD71"/>
    <mergeCell ref="AE71:AH71"/>
    <mergeCell ref="E74:F74"/>
    <mergeCell ref="G74:R74"/>
    <mergeCell ref="S74:V74"/>
    <mergeCell ref="W74:Z74"/>
    <mergeCell ref="AA74:AD74"/>
    <mergeCell ref="AE74:AH74"/>
    <mergeCell ref="E73:F73"/>
    <mergeCell ref="G73:R73"/>
    <mergeCell ref="S73:V73"/>
    <mergeCell ref="W73:Z73"/>
    <mergeCell ref="AA73:AD73"/>
    <mergeCell ref="AE73:AH73"/>
    <mergeCell ref="E76:F76"/>
    <mergeCell ref="G76:R76"/>
    <mergeCell ref="S76:V76"/>
    <mergeCell ref="W76:Z76"/>
    <mergeCell ref="AA76:AD76"/>
    <mergeCell ref="AE76:AH76"/>
    <mergeCell ref="E75:F75"/>
    <mergeCell ref="G75:R75"/>
    <mergeCell ref="S75:V75"/>
    <mergeCell ref="W75:Z75"/>
    <mergeCell ref="AA75:AD75"/>
    <mergeCell ref="AE75:AH75"/>
    <mergeCell ref="E78:F78"/>
    <mergeCell ref="G78:R78"/>
    <mergeCell ref="S78:V78"/>
    <mergeCell ref="W78:Z78"/>
    <mergeCell ref="AA78:AD78"/>
    <mergeCell ref="AE78:AH78"/>
    <mergeCell ref="E77:F77"/>
    <mergeCell ref="G77:R77"/>
    <mergeCell ref="S77:V77"/>
    <mergeCell ref="W77:Z77"/>
    <mergeCell ref="AA77:AD77"/>
    <mergeCell ref="AE77:AH77"/>
    <mergeCell ref="E80:F80"/>
    <mergeCell ref="G80:R80"/>
    <mergeCell ref="S80:V80"/>
    <mergeCell ref="W80:Z80"/>
    <mergeCell ref="AA80:AD80"/>
    <mergeCell ref="AE80:AH80"/>
    <mergeCell ref="E79:F79"/>
    <mergeCell ref="G79:R79"/>
    <mergeCell ref="S79:V79"/>
    <mergeCell ref="W79:Z79"/>
    <mergeCell ref="AA79:AD79"/>
    <mergeCell ref="AE79:AH79"/>
    <mergeCell ref="E82:F82"/>
    <mergeCell ref="G82:R82"/>
    <mergeCell ref="S82:V82"/>
    <mergeCell ref="W82:Z82"/>
    <mergeCell ref="AA82:AD82"/>
    <mergeCell ref="AE82:AH82"/>
    <mergeCell ref="E81:F81"/>
    <mergeCell ref="G81:R81"/>
    <mergeCell ref="S81:V81"/>
    <mergeCell ref="W81:Z81"/>
    <mergeCell ref="AA81:AD81"/>
    <mergeCell ref="AE81:AH81"/>
    <mergeCell ref="E84:F84"/>
    <mergeCell ref="G84:R84"/>
    <mergeCell ref="S84:V84"/>
    <mergeCell ref="W84:Z84"/>
    <mergeCell ref="AA84:AD84"/>
    <mergeCell ref="AE84:AH84"/>
    <mergeCell ref="E83:F83"/>
    <mergeCell ref="G83:R83"/>
    <mergeCell ref="S83:V83"/>
    <mergeCell ref="W83:Z83"/>
    <mergeCell ref="AA83:AD83"/>
    <mergeCell ref="AE83:AH83"/>
    <mergeCell ref="E86:F86"/>
    <mergeCell ref="G86:R86"/>
    <mergeCell ref="S86:V86"/>
    <mergeCell ref="W86:Z86"/>
    <mergeCell ref="AA86:AD86"/>
    <mergeCell ref="AE86:AH86"/>
    <mergeCell ref="E85:F85"/>
    <mergeCell ref="G85:R85"/>
    <mergeCell ref="S85:V85"/>
    <mergeCell ref="W85:Z85"/>
    <mergeCell ref="AA85:AD85"/>
    <mergeCell ref="AE85:AH85"/>
    <mergeCell ref="E88:F88"/>
    <mergeCell ref="G88:R88"/>
    <mergeCell ref="S88:V88"/>
    <mergeCell ref="W88:Z88"/>
    <mergeCell ref="AA88:AD88"/>
    <mergeCell ref="AE88:AH88"/>
    <mergeCell ref="E87:F87"/>
    <mergeCell ref="G87:R87"/>
    <mergeCell ref="S87:V87"/>
    <mergeCell ref="W87:Z87"/>
    <mergeCell ref="AA87:AD87"/>
    <mergeCell ref="AE87:AH87"/>
    <mergeCell ref="E90:F90"/>
    <mergeCell ref="G90:R90"/>
    <mergeCell ref="S90:V90"/>
    <mergeCell ref="W90:Z90"/>
    <mergeCell ref="AA90:AD90"/>
    <mergeCell ref="AE90:AH90"/>
    <mergeCell ref="E89:F89"/>
    <mergeCell ref="G89:R89"/>
    <mergeCell ref="S89:V89"/>
    <mergeCell ref="W89:Z89"/>
    <mergeCell ref="AA89:AD89"/>
    <mergeCell ref="AE89:AH89"/>
    <mergeCell ref="E92:F92"/>
    <mergeCell ref="G92:R92"/>
    <mergeCell ref="S92:V92"/>
    <mergeCell ref="W92:Z92"/>
    <mergeCell ref="AA92:AD92"/>
    <mergeCell ref="AE92:AH92"/>
    <mergeCell ref="E91:F91"/>
    <mergeCell ref="G91:R91"/>
    <mergeCell ref="S91:V91"/>
    <mergeCell ref="W91:Z91"/>
    <mergeCell ref="AA91:AD91"/>
    <mergeCell ref="AE91:AH91"/>
    <mergeCell ref="C95:D95"/>
    <mergeCell ref="E95:L95"/>
    <mergeCell ref="M95:P95"/>
    <mergeCell ref="Q95:T95"/>
    <mergeCell ref="U95:X95"/>
    <mergeCell ref="Y95:AB95"/>
    <mergeCell ref="AE93:AH93"/>
    <mergeCell ref="E94:R94"/>
    <mergeCell ref="S94:V94"/>
    <mergeCell ref="W94:Z94"/>
    <mergeCell ref="AA94:AD94"/>
    <mergeCell ref="AE94:AH94"/>
    <mergeCell ref="E93:F93"/>
    <mergeCell ref="G93:O93"/>
    <mergeCell ref="P93:R93"/>
    <mergeCell ref="S93:V93"/>
    <mergeCell ref="W93:Z93"/>
    <mergeCell ref="AA93:AD93"/>
    <mergeCell ref="E100:R100"/>
    <mergeCell ref="S100:V100"/>
    <mergeCell ref="W100:Z100"/>
    <mergeCell ref="S101:V101"/>
    <mergeCell ref="W101:Z101"/>
    <mergeCell ref="AA101:AD101"/>
    <mergeCell ref="E96:R96"/>
    <mergeCell ref="S96:V96"/>
    <mergeCell ref="W96:Z96"/>
    <mergeCell ref="AA96:AD96"/>
    <mergeCell ref="E98:R98"/>
    <mergeCell ref="S98:AD98"/>
  </mergeCells>
  <conditionalFormatting sqref="AA101:AD101">
    <cfRule type="cellIs" dxfId="2" priority="1" operator="equal">
      <formula>100</formula>
    </cfRule>
    <cfRule type="cellIs" dxfId="1" priority="2" operator="greaterThan">
      <formula>100</formula>
    </cfRule>
    <cfRule type="cellIs" dxfId="0" priority="3" operator="lessThan">
      <formula>100</formula>
    </cfRule>
  </conditionalFormatting>
  <printOptions horizontalCentered="1" verticalCentered="1"/>
  <pageMargins left="0.19685039370078741" right="0.19685039370078741" top="0.59055118110236227" bottom="0.39370078740157483" header="0.31496062992125984" footer="0.19685039370078741"/>
  <pageSetup paperSize="9" scale="82" orientation="portrait" r:id="rId1"/>
  <headerFooter>
    <oddHeader>&amp;C&amp;"Arial,Standard"&amp;7Jürgen Volz * Theodor-Heuss-Straße 39 * 61118  Bad Vilbel</oddHeader>
    <oddFooter>&amp;L&amp;"Arial,Standard"&amp;7Kalkulation Stand 01.01.2017&amp;C&amp;"Arial,Standard"&amp;7&amp;P von &amp;N</oddFooter>
  </headerFooter>
  <rowBreaks count="1" manualBreakCount="1">
    <brk id="44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Kalkulation  Teil 2 A  Intern</vt:lpstr>
      <vt:lpstr>'Kalkulation  Teil 2 A  Intern'!Druckbereich</vt:lpstr>
      <vt:lpstr>'Kalkulation  Teil 2 A  Intern'!Drucktitel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JVolz</cp:lastModifiedBy>
  <cp:lastPrinted>2017-10-03T12:25:59Z</cp:lastPrinted>
  <dcterms:created xsi:type="dcterms:W3CDTF">2011-06-19T15:08:56Z</dcterms:created>
  <dcterms:modified xsi:type="dcterms:W3CDTF">2017-10-24T07:25:22Z</dcterms:modified>
</cp:coreProperties>
</file>